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frij.sharepoint.com/sites/Concours/Documents partages/3310 Concours CH Marché/Marché des terroirs/Edition 2025/Organisation/"/>
    </mc:Choice>
  </mc:AlternateContent>
  <xr:revisionPtr revIDLastSave="0" documentId="8_{854C1037-CAF6-49BE-B437-AD87E2A09971}" xr6:coauthVersionLast="47" xr6:coauthVersionMax="47" xr10:uidLastSave="{00000000-0000-0000-0000-000000000000}"/>
  <bookViews>
    <workbookView xWindow="-28920" yWindow="-120" windowWidth="29040" windowHeight="15720" xr2:uid="{CF676933-0A9E-4AA2-82BF-0BFEB464A600}"/>
  </bookViews>
  <sheets>
    <sheet name="Feuil1" sheetId="1" r:id="rId1"/>
  </sheets>
  <externalReferences>
    <externalReference r:id="rId2"/>
  </externalReferenc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B2" i="1"/>
  <c r="C2" i="1"/>
  <c r="D2" i="1"/>
  <c r="E2" i="1"/>
  <c r="F2" i="1"/>
  <c r="G2" i="1"/>
  <c r="H2" i="1"/>
  <c r="A2" i="1"/>
  <c r="B1" i="1"/>
  <c r="C1" i="1"/>
  <c r="D1" i="1"/>
  <c r="E1" i="1"/>
  <c r="F1" i="1"/>
  <c r="G1" i="1"/>
  <c r="H1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1" fontId="0" fillId="0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1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rij.sharepoint.com/sites/Concours/Documents%20partages/3310%20Concours%20CH%20March&#233;/March&#233;%20des%20terroirs/Edition%202025/Organisation/Exposants%202025.xlsx" TargetMode="External"/><Relationship Id="rId1" Type="http://schemas.openxmlformats.org/officeDocument/2006/relationships/externalLinkPath" Target="Exposan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-inscrits"/>
      <sheetName val="Feuil1"/>
      <sheetName val="STAT"/>
      <sheetName val="Intérieur"/>
      <sheetName val="annulé"/>
      <sheetName val="Extérieur"/>
      <sheetName val="attente en cas désitemen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B6EB-52A7-4E45-B8F4-69BE39B991F0}">
  <dimension ref="A1:J140"/>
  <sheetViews>
    <sheetView tabSelected="1" workbookViewId="0">
      <selection activeCell="I16" sqref="I16"/>
    </sheetView>
  </sheetViews>
  <sheetFormatPr baseColWidth="10" defaultRowHeight="14.4" x14ac:dyDescent="0.3"/>
  <cols>
    <col min="2" max="2" width="0" hidden="1" customWidth="1"/>
    <col min="3" max="3" width="54.5546875" bestFit="1" customWidth="1"/>
    <col min="4" max="4" width="18.88671875" bestFit="1" customWidth="1"/>
    <col min="5" max="5" width="25" bestFit="1" customWidth="1"/>
    <col min="6" max="6" width="42.21875" bestFit="1" customWidth="1"/>
    <col min="7" max="7" width="11.5546875" style="2"/>
    <col min="8" max="8" width="22.33203125" bestFit="1" customWidth="1"/>
  </cols>
  <sheetData>
    <row r="1" spans="1:10" x14ac:dyDescent="0.3">
      <c r="A1" s="4" t="str">
        <f>[1]!Export_inscrits[[#Headers],[N stand]]</f>
        <v>N stand</v>
      </c>
      <c r="B1" s="4" t="str">
        <f>[1]!Export_inscrits[[#Headers],[N° Prod.]]</f>
        <v>N° Prod.</v>
      </c>
      <c r="C1" s="4" t="str">
        <f>[1]!Export_inscrits[[#Headers],[Raison sociale]]</f>
        <v>Raison sociale</v>
      </c>
      <c r="D1" s="4" t="str">
        <f>[1]!Export_inscrits[[#Headers],[Nom]]</f>
        <v>Nom</v>
      </c>
      <c r="E1" s="4" t="str">
        <f>[1]!Export_inscrits[[#Headers],[Prénom]]</f>
        <v>Prénom</v>
      </c>
      <c r="F1" s="4" t="str">
        <f>[1]!Export_inscrits[[#Headers],[Adresse]]</f>
        <v>Adresse</v>
      </c>
      <c r="G1" s="5" t="str">
        <f>[1]!Export_inscrits[[#Headers],[NPA]]</f>
        <v>NPA</v>
      </c>
      <c r="H1" s="4" t="str">
        <f>[1]!Export_inscrits[[#Headers],[Localité]]</f>
        <v>Localité</v>
      </c>
      <c r="I1" s="1"/>
      <c r="J1" s="1"/>
    </row>
    <row r="2" spans="1:10" x14ac:dyDescent="0.3">
      <c r="A2" s="3">
        <f>[1]!Export_inscrits[[#This Row],[N stand]]</f>
        <v>1</v>
      </c>
      <c r="B2" s="3">
        <f>[1]!Export_inscrits[[#This Row],[N° Prod.]]</f>
        <v>10568</v>
      </c>
      <c r="C2" s="3" t="str">
        <f>[1]!Export_inscrits[[#This Row],[Raison sociale]]</f>
        <v>Boulangerie La Sarrasine Sàrl</v>
      </c>
      <c r="D2" s="3" t="str">
        <f>[1]!Export_inscrits[[#This Row],[Nom]]</f>
        <v>Germanier Nicod</v>
      </c>
      <c r="E2" s="3" t="str">
        <f>[1]!Export_inscrits[[#This Row],[Prénom]]</f>
        <v>Fabienne</v>
      </c>
      <c r="F2" s="3" t="str">
        <f>[1]!Export_inscrits[[#This Row],[Adresse]]</f>
        <v>Grand Rue 7</v>
      </c>
      <c r="G2" s="6" t="str">
        <f>[1]!Export_inscrits[[#This Row],[NPA]]</f>
        <v>1522</v>
      </c>
      <c r="H2" s="3" t="str">
        <f>[1]!Export_inscrits[[#This Row],[Localité]]</f>
        <v>Lucens</v>
      </c>
    </row>
    <row r="3" spans="1:10" x14ac:dyDescent="0.3">
      <c r="A3" s="3">
        <f>[1]!Export_inscrits[[#This Row],[N stand]]</f>
        <v>2</v>
      </c>
      <c r="B3" s="3">
        <f>[1]!Export_inscrits[[#This Row],[N° Prod.]]</f>
        <v>11706</v>
      </c>
      <c r="C3" s="3" t="str">
        <f>[1]!Export_inscrits[[#This Row],[Raison sociale]]</f>
        <v>ça rûpe sàrl</v>
      </c>
      <c r="D3" s="3" t="str">
        <f>[1]!Export_inscrits[[#This Row],[Nom]]</f>
        <v>Hubschmid</v>
      </c>
      <c r="E3" s="3" t="str">
        <f>[1]!Export_inscrits[[#This Row],[Prénom]]</f>
        <v>Vincent</v>
      </c>
      <c r="F3" s="3" t="str">
        <f>[1]!Export_inscrits[[#This Row],[Adresse]]</f>
        <v>av. Marc-Dufour 31</v>
      </c>
      <c r="G3" s="6" t="str">
        <f>[1]!Export_inscrits[[#This Row],[NPA]]</f>
        <v>1007</v>
      </c>
      <c r="H3" s="3" t="str">
        <f>[1]!Export_inscrits[[#This Row],[Localité]]</f>
        <v>Lausanne</v>
      </c>
    </row>
    <row r="4" spans="1:10" x14ac:dyDescent="0.3">
      <c r="A4" s="3">
        <f>[1]!Export_inscrits[[#This Row],[N stand]]</f>
        <v>3</v>
      </c>
      <c r="B4" s="3">
        <f>[1]!Export_inscrits[[#This Row],[N° Prod.]]</f>
        <v>1189</v>
      </c>
      <c r="C4" s="3" t="str">
        <f>[1]!Export_inscrits[[#This Row],[Raison sociale]]</f>
        <v>Coopérative des Producteurs de Fromages d'Alpages "L'Etivaz"</v>
      </c>
      <c r="D4" s="3" t="str">
        <f>[1]!Export_inscrits[[#This Row],[Nom]]</f>
        <v xml:space="preserve">Groebli </v>
      </c>
      <c r="E4" s="3" t="str">
        <f>[1]!Export_inscrits[[#This Row],[Prénom]]</f>
        <v>Jérôme</v>
      </c>
      <c r="F4" s="3" t="str">
        <f>[1]!Export_inscrits[[#This Row],[Adresse]]</f>
        <v>Route des Mosses 78</v>
      </c>
      <c r="G4" s="6" t="str">
        <f>[1]!Export_inscrits[[#This Row],[NPA]]</f>
        <v>1660</v>
      </c>
      <c r="H4" s="3" t="str">
        <f>[1]!Export_inscrits[[#This Row],[Localité]]</f>
        <v>Château-d'Oex</v>
      </c>
    </row>
    <row r="5" spans="1:10" x14ac:dyDescent="0.3">
      <c r="A5" s="3">
        <f>[1]!Export_inscrits[[#This Row],[N stand]]</f>
        <v>4</v>
      </c>
      <c r="B5" s="3">
        <f>[1]!Export_inscrits[[#This Row],[N° Prod.]]</f>
        <v>963</v>
      </c>
      <c r="C5" s="3" t="str">
        <f>[1]!Export_inscrits[[#This Row],[Raison sociale]]</f>
        <v>Fromagerie du Grand Pré SA</v>
      </c>
      <c r="D5" s="3" t="str">
        <f>[1]!Export_inscrits[[#This Row],[Nom]]</f>
        <v>Bettex</v>
      </c>
      <c r="E5" s="3" t="str">
        <f>[1]!Export_inscrits[[#This Row],[Prénom]]</f>
        <v>Marc</v>
      </c>
      <c r="F5" s="3" t="str">
        <f>[1]!Export_inscrits[[#This Row],[Adresse]]</f>
        <v>ZI du Grand Pré 4d</v>
      </c>
      <c r="G5" s="6" t="str">
        <f>[1]!Export_inscrits[[#This Row],[NPA]]</f>
        <v>1510</v>
      </c>
      <c r="H5" s="3" t="str">
        <f>[1]!Export_inscrits[[#This Row],[Localité]]</f>
        <v>Moudon</v>
      </c>
    </row>
    <row r="6" spans="1:10" x14ac:dyDescent="0.3">
      <c r="A6" s="3">
        <f>[1]!Export_inscrits[[#This Row],[N stand]]</f>
        <v>5</v>
      </c>
      <c r="B6" s="3">
        <f>[1]!Export_inscrits[[#This Row],[N° Prod.]]</f>
        <v>11994</v>
      </c>
      <c r="C6" s="3" t="str">
        <f>[1]!Export_inscrits[[#This Row],[Raison sociale]]</f>
        <v>Jorat Viandes Sarl</v>
      </c>
      <c r="D6" s="3" t="str">
        <f>[1]!Export_inscrits[[#This Row],[Nom]]</f>
        <v>Porchet</v>
      </c>
      <c r="E6" s="3" t="str">
        <f>[1]!Export_inscrits[[#This Row],[Prénom]]</f>
        <v xml:space="preserve">Jonas </v>
      </c>
      <c r="F6" s="3" t="str">
        <f>[1]!Export_inscrits[[#This Row],[Adresse]]</f>
        <v>La grive 3</v>
      </c>
      <c r="G6" s="6" t="str">
        <f>[1]!Export_inscrits[[#This Row],[NPA]]</f>
        <v>1076</v>
      </c>
      <c r="H6" s="3" t="str">
        <f>[1]!Export_inscrits[[#This Row],[Localité]]</f>
        <v>Jorat-Mézières</v>
      </c>
    </row>
    <row r="7" spans="1:10" x14ac:dyDescent="0.3">
      <c r="A7" s="3">
        <f>[1]!Export_inscrits[[#This Row],[N stand]]</f>
        <v>6</v>
      </c>
      <c r="B7" s="3" t="str">
        <f>[1]!Export_inscrits[[#This Row],[N° Prod.]]</f>
        <v>11855</v>
      </c>
      <c r="C7" s="3" t="str">
        <f>[1]!Export_inscrits[[#This Row],[Raison sociale]]</f>
        <v>Le Terroir du Léman</v>
      </c>
      <c r="D7" s="3" t="str">
        <f>[1]!Export_inscrits[[#This Row],[Nom]]</f>
        <v>Girardon</v>
      </c>
      <c r="E7" s="3" t="str">
        <f>[1]!Export_inscrits[[#This Row],[Prénom]]</f>
        <v>Benoit</v>
      </c>
      <c r="F7" s="3" t="str">
        <f>[1]!Export_inscrits[[#This Row],[Adresse]]</f>
        <v>Route de Noville 16</v>
      </c>
      <c r="G7" s="6" t="str">
        <f>[1]!Export_inscrits[[#This Row],[NPA]]</f>
        <v>1847</v>
      </c>
      <c r="H7" s="3" t="str">
        <f>[1]!Export_inscrits[[#This Row],[Localité]]</f>
        <v>Rennaz</v>
      </c>
    </row>
    <row r="8" spans="1:10" x14ac:dyDescent="0.3">
      <c r="A8" s="3">
        <f>[1]!Export_inscrits[[#This Row],[N stand]]</f>
        <v>7</v>
      </c>
      <c r="B8" s="3">
        <f>[1]!Export_inscrits[[#This Row],[N° Prod.]]</f>
        <v>11907</v>
      </c>
      <c r="C8" s="3" t="str">
        <f>[1]!Export_inscrits[[#This Row],[Raison sociale]]</f>
        <v>Afiro, entreprise sociale et formatrice</v>
      </c>
      <c r="D8" s="3" t="str">
        <f>[1]!Export_inscrits[[#This Row],[Nom]]</f>
        <v xml:space="preserve">Merkli </v>
      </c>
      <c r="E8" s="3" t="str">
        <f>[1]!Export_inscrits[[#This Row],[Prénom]]</f>
        <v xml:space="preserve">Ludovic </v>
      </c>
      <c r="F8" s="3" t="str">
        <f>[1]!Export_inscrits[[#This Row],[Adresse]]</f>
        <v>Chemin Champ-Colomb 10</v>
      </c>
      <c r="G8" s="6" t="str">
        <f>[1]!Export_inscrits[[#This Row],[NPA]]</f>
        <v>1024</v>
      </c>
      <c r="H8" s="3" t="str">
        <f>[1]!Export_inscrits[[#This Row],[Localité]]</f>
        <v>Ecublens (VD)</v>
      </c>
    </row>
    <row r="9" spans="1:10" x14ac:dyDescent="0.3">
      <c r="A9" s="3">
        <f>[1]!Export_inscrits[[#This Row],[N stand]]</f>
        <v>8</v>
      </c>
      <c r="B9" s="3">
        <f>[1]!Export_inscrits[[#This Row],[N° Prod.]]</f>
        <v>1028</v>
      </c>
      <c r="C9" s="3" t="str">
        <f>[1]!Export_inscrits[[#This Row],[Raison sociale]]</f>
        <v>Ferme de Praz-Romond - La Brebisane</v>
      </c>
      <c r="D9" s="3" t="str">
        <f>[1]!Export_inscrits[[#This Row],[Nom]]</f>
        <v>Chevalley</v>
      </c>
      <c r="E9" s="3" t="str">
        <f>[1]!Export_inscrits[[#This Row],[Prénom]]</f>
        <v>Sylvain</v>
      </c>
      <c r="F9" s="3" t="str">
        <f>[1]!Export_inscrits[[#This Row],[Adresse]]</f>
        <v>Ferme de Praz-Romond, rte de Forel 3</v>
      </c>
      <c r="G9" s="6" t="str">
        <f>[1]!Export_inscrits[[#This Row],[NPA]]</f>
        <v>1070</v>
      </c>
      <c r="H9" s="3" t="str">
        <f>[1]!Export_inscrits[[#This Row],[Localité]]</f>
        <v>Puidoux</v>
      </c>
    </row>
    <row r="10" spans="1:10" x14ac:dyDescent="0.3">
      <c r="A10" s="3">
        <f>[1]!Export_inscrits[[#This Row],[N stand]]</f>
        <v>9</v>
      </c>
      <c r="B10" s="3">
        <f>[1]!Export_inscrits[[#This Row],[N° Prod.]]</f>
        <v>11918</v>
      </c>
      <c r="C10" s="3" t="str">
        <f>[1]!Export_inscrits[[#This Row],[Raison sociale]]</f>
        <v>Distillerie Du Léman Sàrl</v>
      </c>
      <c r="D10" s="3" t="str">
        <f>[1]!Export_inscrits[[#This Row],[Nom]]</f>
        <v>Tararan</v>
      </c>
      <c r="E10" s="3" t="str">
        <f>[1]!Export_inscrits[[#This Row],[Prénom]]</f>
        <v>Bastien</v>
      </c>
      <c r="F10" s="3" t="str">
        <f>[1]!Export_inscrits[[#This Row],[Adresse]]</f>
        <v>Route d'Echallens 7A</v>
      </c>
      <c r="G10" s="6" t="str">
        <f>[1]!Export_inscrits[[#This Row],[NPA]]</f>
        <v>1042</v>
      </c>
      <c r="H10" s="3" t="str">
        <f>[1]!Export_inscrits[[#This Row],[Localité]]</f>
        <v>Assens</v>
      </c>
    </row>
    <row r="11" spans="1:10" x14ac:dyDescent="0.3">
      <c r="A11" s="3">
        <f>[1]!Export_inscrits[[#This Row],[N stand]]</f>
        <v>10</v>
      </c>
      <c r="B11" s="3">
        <f>[1]!Export_inscrits[[#This Row],[N° Prod.]]</f>
        <v>11789</v>
      </c>
      <c r="C11" s="3" t="str">
        <f>[1]!Export_inscrits[[#This Row],[Raison sociale]]</f>
        <v xml:space="preserve"> Food is Good SARL/ K'Apples</v>
      </c>
      <c r="D11" s="3" t="str">
        <f>[1]!Export_inscrits[[#This Row],[Nom]]</f>
        <v>Mochalov</v>
      </c>
      <c r="E11" s="3" t="str">
        <f>[1]!Export_inscrits[[#This Row],[Prénom]]</f>
        <v>Konstantin</v>
      </c>
      <c r="F11" s="3" t="str">
        <f>[1]!Export_inscrits[[#This Row],[Adresse]]</f>
        <v>Chemin des croisettes 18</v>
      </c>
      <c r="G11" s="6" t="str">
        <f>[1]!Export_inscrits[[#This Row],[NPA]]</f>
        <v>1066</v>
      </c>
      <c r="H11" s="3" t="str">
        <f>[1]!Export_inscrits[[#This Row],[Localité]]</f>
        <v>Epalinges</v>
      </c>
    </row>
    <row r="12" spans="1:10" x14ac:dyDescent="0.3">
      <c r="A12" s="3">
        <f>[1]!Export_inscrits[[#This Row],[N stand]]</f>
        <v>11</v>
      </c>
      <c r="B12" s="3">
        <f>[1]!Export_inscrits[[#This Row],[N° Prod.]]</f>
        <v>11896</v>
      </c>
      <c r="C12" s="3" t="str">
        <f>[1]!Export_inscrits[[#This Row],[Raison sociale]]</f>
        <v>Herbula Viola Sàrl</v>
      </c>
      <c r="D12" s="3" t="str">
        <f>[1]!Export_inscrits[[#This Row],[Nom]]</f>
        <v>Firoben</v>
      </c>
      <c r="E12" s="3" t="str">
        <f>[1]!Export_inscrits[[#This Row],[Prénom]]</f>
        <v>Laurence</v>
      </c>
      <c r="F12" s="3" t="str">
        <f>[1]!Export_inscrits[[#This Row],[Adresse]]</f>
        <v>La Riaz 3</v>
      </c>
      <c r="G12" s="6" t="str">
        <f>[1]!Export_inscrits[[#This Row],[NPA]]</f>
        <v>1373</v>
      </c>
      <c r="H12" s="3" t="str">
        <f>[1]!Export_inscrits[[#This Row],[Localité]]</f>
        <v>Chavornay</v>
      </c>
    </row>
    <row r="13" spans="1:10" x14ac:dyDescent="0.3">
      <c r="A13" s="3">
        <f>[1]!Export_inscrits[[#This Row],[N stand]]</f>
        <v>12</v>
      </c>
      <c r="B13" s="3">
        <f>[1]!Export_inscrits[[#This Row],[N° Prod.]]</f>
        <v>11928</v>
      </c>
      <c r="C13" s="3" t="str">
        <f>[1]!Export_inscrits[[#This Row],[Raison sociale]]</f>
        <v>Domaine de Chantegrive S.A.</v>
      </c>
      <c r="D13" s="3" t="str">
        <f>[1]!Export_inscrits[[#This Row],[Nom]]</f>
        <v>Rolaz</v>
      </c>
      <c r="E13" s="3" t="str">
        <f>[1]!Export_inscrits[[#This Row],[Prénom]]</f>
        <v>Julien</v>
      </c>
      <c r="F13" s="3" t="str">
        <f>[1]!Export_inscrits[[#This Row],[Adresse]]</f>
        <v>La Place 18</v>
      </c>
      <c r="G13" s="6" t="str">
        <f>[1]!Export_inscrits[[#This Row],[NPA]]</f>
        <v>1182</v>
      </c>
      <c r="H13" s="3" t="str">
        <f>[1]!Export_inscrits[[#This Row],[Localité]]</f>
        <v>Gilly</v>
      </c>
    </row>
    <row r="14" spans="1:10" x14ac:dyDescent="0.3">
      <c r="A14" s="3">
        <f>[1]!Export_inscrits[[#This Row],[N stand]]</f>
        <v>13</v>
      </c>
      <c r="B14" s="3">
        <f>[1]!Export_inscrits[[#This Row],[N° Prod.]]</f>
        <v>11979</v>
      </c>
      <c r="C14" s="3" t="str">
        <f>[1]!Export_inscrits[[#This Row],[Raison sociale]]</f>
        <v>Ferme Rochat Beetschen</v>
      </c>
      <c r="D14" s="3" t="str">
        <f>[1]!Export_inscrits[[#This Row],[Nom]]</f>
        <v>Beetschen</v>
      </c>
      <c r="E14" s="3" t="str">
        <f>[1]!Export_inscrits[[#This Row],[Prénom]]</f>
        <v>Marion</v>
      </c>
      <c r="F14" s="3" t="str">
        <f>[1]!Export_inscrits[[#This Row],[Adresse]]</f>
        <v>Route de Mauborget 13</v>
      </c>
      <c r="G14" s="6" t="str">
        <f>[1]!Export_inscrits[[#This Row],[NPA]]</f>
        <v>1421</v>
      </c>
      <c r="H14" s="3" t="str">
        <f>[1]!Export_inscrits[[#This Row],[Localité]]</f>
        <v>Fontaines-sur-Grandson</v>
      </c>
    </row>
    <row r="15" spans="1:10" x14ac:dyDescent="0.3">
      <c r="A15" s="3">
        <f>[1]!Export_inscrits[[#This Row],[N stand]]</f>
        <v>14</v>
      </c>
      <c r="B15" s="3">
        <f>[1]!Export_inscrits[[#This Row],[N° Prod.]]</f>
        <v>11982</v>
      </c>
      <c r="C15" s="3" t="str">
        <f>[1]!Export_inscrits[[#This Row],[Raison sociale]]</f>
        <v>Protaneo SA</v>
      </c>
      <c r="D15" s="3" t="str">
        <f>[1]!Export_inscrits[[#This Row],[Nom]]</f>
        <v>Vincent</v>
      </c>
      <c r="E15" s="3" t="str">
        <f>[1]!Export_inscrits[[#This Row],[Prénom]]</f>
        <v>Valérie</v>
      </c>
      <c r="F15" s="3" t="str">
        <f>[1]!Export_inscrits[[#This Row],[Adresse]]</f>
        <v>c/o Groupe Minoteries SA, Route des Moulins 31</v>
      </c>
      <c r="G15" s="6" t="str">
        <f>[1]!Export_inscrits[[#This Row],[NPA]]</f>
        <v>1523</v>
      </c>
      <c r="H15" s="3" t="str">
        <f>[1]!Export_inscrits[[#This Row],[Localité]]</f>
        <v>Granges-près-Marnand</v>
      </c>
    </row>
    <row r="16" spans="1:10" x14ac:dyDescent="0.3">
      <c r="A16" s="3">
        <f>[1]!Export_inscrits[[#This Row],[N stand]]</f>
        <v>15</v>
      </c>
      <c r="B16" s="3">
        <f>[1]!Export_inscrits[[#This Row],[N° Prod.]]</f>
        <v>11475</v>
      </c>
      <c r="C16" s="3" t="str">
        <f>[1]!Export_inscrits[[#This Row],[Raison sociale]]</f>
        <v>Les délices de la montagne</v>
      </c>
      <c r="D16" s="3" t="str">
        <f>[1]!Export_inscrits[[#This Row],[Nom]]</f>
        <v>Guignard</v>
      </c>
      <c r="E16" s="3" t="str">
        <f>[1]!Export_inscrits[[#This Row],[Prénom]]</f>
        <v>Marion et David</v>
      </c>
      <c r="F16" s="3" t="str">
        <f>[1]!Export_inscrits[[#This Row],[Adresse]]</f>
        <v>Rte de la Dent 10</v>
      </c>
      <c r="G16" s="6" t="str">
        <f>[1]!Export_inscrits[[#This Row],[NPA]]</f>
        <v>1325</v>
      </c>
      <c r="H16" s="3" t="str">
        <f>[1]!Export_inscrits[[#This Row],[Localité]]</f>
        <v>Vaulion</v>
      </c>
    </row>
    <row r="17" spans="1:8" x14ac:dyDescent="0.3">
      <c r="A17" s="3">
        <f>[1]!Export_inscrits[[#This Row],[N stand]]</f>
        <v>16</v>
      </c>
      <c r="B17" s="3">
        <f>[1]!Export_inscrits[[#This Row],[N° Prod.]]</f>
        <v>11766</v>
      </c>
      <c r="C17" s="3" t="str">
        <f>[1]!Export_inscrits[[#This Row],[Raison sociale]]</f>
        <v xml:space="preserve">Le Potag'Oex </v>
      </c>
      <c r="D17" s="3" t="str">
        <f>[1]!Export_inscrits[[#This Row],[Nom]]</f>
        <v>Rossier</v>
      </c>
      <c r="E17" s="3" t="str">
        <f>[1]!Export_inscrits[[#This Row],[Prénom]]</f>
        <v xml:space="preserve">Bastien </v>
      </c>
      <c r="F17" s="3" t="str">
        <f>[1]!Export_inscrits[[#This Row],[Adresse]]</f>
        <v>Chemin du Mont 3</v>
      </c>
      <c r="G17" s="6" t="str">
        <f>[1]!Export_inscrits[[#This Row],[NPA]]</f>
        <v>1658</v>
      </c>
      <c r="H17" s="3" t="str">
        <f>[1]!Export_inscrits[[#This Row],[Localité]]</f>
        <v>Rossinière</v>
      </c>
    </row>
    <row r="18" spans="1:8" x14ac:dyDescent="0.3">
      <c r="A18" s="3">
        <f>[1]!Export_inscrits[[#This Row],[N stand]]</f>
        <v>17</v>
      </c>
      <c r="B18" s="3">
        <f>[1]!Export_inscrits[[#This Row],[N° Prod.]]</f>
        <v>11768</v>
      </c>
      <c r="C18" s="3" t="str">
        <f>[1]!Export_inscrits[[#This Row],[Raison sociale]]</f>
        <v>Domaine de Corbière</v>
      </c>
      <c r="D18" s="3" t="str">
        <f>[1]!Export_inscrits[[#This Row],[Nom]]</f>
        <v>Parmelin</v>
      </c>
      <c r="E18" s="3" t="str">
        <f>[1]!Export_inscrits[[#This Row],[Prénom]]</f>
        <v>Sébastien</v>
      </c>
      <c r="F18" s="3" t="str">
        <f>[1]!Export_inscrits[[#This Row],[Adresse]]</f>
        <v>Route de Saint-Vincent 1</v>
      </c>
      <c r="G18" s="6" t="str">
        <f>[1]!Export_inscrits[[#This Row],[NPA]]</f>
        <v>1183</v>
      </c>
      <c r="H18" s="3" t="str">
        <f>[1]!Export_inscrits[[#This Row],[Localité]]</f>
        <v>Bursins</v>
      </c>
    </row>
    <row r="19" spans="1:8" x14ac:dyDescent="0.3">
      <c r="A19" s="3">
        <f>[1]!Export_inscrits[[#This Row],[N stand]]</f>
        <v>18</v>
      </c>
      <c r="B19" s="3">
        <f>[1]!Export_inscrits[[#This Row],[N° Prod.]]</f>
        <v>5080</v>
      </c>
      <c r="C19" s="3" t="str">
        <f>[1]!Export_inscrits[[#This Row],[Raison sociale]]</f>
        <v>De derrière les Fagots</v>
      </c>
      <c r="D19" s="3" t="str">
        <f>[1]!Export_inscrits[[#This Row],[Nom]]</f>
        <v>Ryser Streuli</v>
      </c>
      <c r="E19" s="3" t="str">
        <f>[1]!Export_inscrits[[#This Row],[Prénom]]</f>
        <v>Nathalie</v>
      </c>
      <c r="F19" s="3" t="str">
        <f>[1]!Export_inscrits[[#This Row],[Adresse]]</f>
        <v>La Villette 210</v>
      </c>
      <c r="G19" s="6" t="str">
        <f>[1]!Export_inscrits[[#This Row],[NPA]]</f>
        <v>1450</v>
      </c>
      <c r="H19" s="3" t="str">
        <f>[1]!Export_inscrits[[#This Row],[Localité]]</f>
        <v>Sainte-Croix</v>
      </c>
    </row>
    <row r="20" spans="1:8" x14ac:dyDescent="0.3">
      <c r="A20" s="3">
        <f>[1]!Export_inscrits[[#This Row],[N stand]]</f>
        <v>19</v>
      </c>
      <c r="B20" s="3">
        <f>[1]!Export_inscrits[[#This Row],[N° Prod.]]</f>
        <v>11995</v>
      </c>
      <c r="C20" s="3" t="str">
        <f>[1]!Export_inscrits[[#This Row],[Raison sociale]]</f>
        <v>L'Artisan Glacier SA</v>
      </c>
      <c r="D20" s="3" t="str">
        <f>[1]!Export_inscrits[[#This Row],[Nom]]</f>
        <v>Gervasi</v>
      </c>
      <c r="E20" s="3" t="str">
        <f>[1]!Export_inscrits[[#This Row],[Prénom]]</f>
        <v>Paolo</v>
      </c>
      <c r="F20" s="3" t="str">
        <f>[1]!Export_inscrits[[#This Row],[Adresse]]</f>
        <v>Route de la conversion 261</v>
      </c>
      <c r="G20" s="6" t="str">
        <f>[1]!Export_inscrits[[#This Row],[NPA]]</f>
        <v>1095</v>
      </c>
      <c r="H20" s="3" t="str">
        <f>[1]!Export_inscrits[[#This Row],[Localité]]</f>
        <v>La conversion</v>
      </c>
    </row>
    <row r="21" spans="1:8" x14ac:dyDescent="0.3">
      <c r="A21" s="3">
        <f>[1]!Export_inscrits[[#This Row],[N stand]]</f>
        <v>20</v>
      </c>
      <c r="B21" s="3">
        <f>[1]!Export_inscrits[[#This Row],[N° Prod.]]</f>
        <v>0</v>
      </c>
      <c r="C21" s="3" t="str">
        <f>[1]!Export_inscrits[[#This Row],[Raison sociale]]</f>
        <v>Aperi Pommes AM Moduli</v>
      </c>
      <c r="D21" s="3" t="str">
        <f>[1]!Export_inscrits[[#This Row],[Nom]]</f>
        <v>Moduli</v>
      </c>
      <c r="E21" s="3" t="str">
        <f>[1]!Export_inscrits[[#This Row],[Prénom]]</f>
        <v>Julien</v>
      </c>
      <c r="F21" s="3" t="str">
        <f>[1]!Export_inscrits[[#This Row],[Adresse]]</f>
        <v>Route d'Echallens 2</v>
      </c>
      <c r="G21" s="6">
        <f>[1]!Export_inscrits[[#This Row],[NPA]]</f>
        <v>1054</v>
      </c>
      <c r="H21" s="3" t="str">
        <f>[1]!Export_inscrits[[#This Row],[Localité]]</f>
        <v>Morrens</v>
      </c>
    </row>
    <row r="22" spans="1:8" x14ac:dyDescent="0.3">
      <c r="A22" s="3">
        <f>[1]!Export_inscrits[[#This Row],[N stand]]</f>
        <v>21</v>
      </c>
      <c r="B22" s="3">
        <f>[1]!Export_inscrits[[#This Row],[N° Prod.]]</f>
        <v>11948</v>
      </c>
      <c r="C22" s="3" t="str">
        <f>[1]!Export_inscrits[[#This Row],[Raison sociale]]</f>
        <v>Le Ciel d'Axel</v>
      </c>
      <c r="D22" s="3" t="str">
        <f>[1]!Export_inscrits[[#This Row],[Nom]]</f>
        <v>Grand d'Hauteville</v>
      </c>
      <c r="E22" s="3" t="str">
        <f>[1]!Export_inscrits[[#This Row],[Prénom]]</f>
        <v>Alexandra</v>
      </c>
      <c r="F22" s="3" t="str">
        <f>[1]!Export_inscrits[[#This Row],[Adresse]]</f>
        <v>12 Rue du Château</v>
      </c>
      <c r="G22" s="6" t="str">
        <f>[1]!Export_inscrits[[#This Row],[NPA]]</f>
        <v>1026</v>
      </c>
      <c r="H22" s="3" t="str">
        <f>[1]!Export_inscrits[[#This Row],[Localité]]</f>
        <v>Echandens</v>
      </c>
    </row>
    <row r="23" spans="1:8" x14ac:dyDescent="0.3">
      <c r="A23" s="3">
        <f>[1]!Export_inscrits[[#This Row],[N stand]]</f>
        <v>22</v>
      </c>
      <c r="B23" s="3">
        <f>[1]!Export_inscrits[[#This Row],[N° Prod.]]</f>
        <v>0</v>
      </c>
      <c r="C23" s="3" t="str">
        <f>[1]!Export_inscrits[[#This Row],[Raison sociale]]</f>
        <v>Sainte Emilia Confiture</v>
      </c>
      <c r="D23" s="3" t="str">
        <f>[1]!Export_inscrits[[#This Row],[Nom]]</f>
        <v>Jamin</v>
      </c>
      <c r="E23" s="3" t="str">
        <f>[1]!Export_inscrits[[#This Row],[Prénom]]</f>
        <v>Tanya</v>
      </c>
      <c r="F23" s="3" t="str">
        <f>[1]!Export_inscrits[[#This Row],[Adresse]]</f>
        <v>Rue du Littoral 1a</v>
      </c>
      <c r="G23" s="6">
        <f>[1]!Export_inscrits[[#This Row],[NPA]]</f>
        <v>2025</v>
      </c>
      <c r="H23" s="3" t="str">
        <f>[1]!Export_inscrits[[#This Row],[Localité]]</f>
        <v>Chez-le-Bart</v>
      </c>
    </row>
    <row r="24" spans="1:8" x14ac:dyDescent="0.3">
      <c r="A24" s="3">
        <f>[1]!Export_inscrits[[#This Row],[N stand]]</f>
        <v>23</v>
      </c>
      <c r="B24" s="3">
        <f>[1]!Export_inscrits[[#This Row],[N° Prod.]]</f>
        <v>25</v>
      </c>
      <c r="C24" s="3" t="str">
        <f>[1]!Export_inscrits[[#This Row],[Raison sociale]]</f>
        <v>Boucherie Von Euw Sàrl</v>
      </c>
      <c r="D24" s="3" t="str">
        <f>[1]!Export_inscrits[[#This Row],[Nom]]</f>
        <v>Von Euw</v>
      </c>
      <c r="E24" s="3" t="str">
        <f>[1]!Export_inscrits[[#This Row],[Prénom]]</f>
        <v>François</v>
      </c>
      <c r="F24" s="3" t="str">
        <f>[1]!Export_inscrits[[#This Row],[Adresse]]</f>
        <v>Ruelle sous le Bourg 1</v>
      </c>
      <c r="G24" s="6" t="str">
        <f>[1]!Export_inscrits[[#This Row],[NPA]]</f>
        <v>1860</v>
      </c>
      <c r="H24" s="3" t="str">
        <f>[1]!Export_inscrits[[#This Row],[Localité]]</f>
        <v>Aigle</v>
      </c>
    </row>
    <row r="25" spans="1:8" x14ac:dyDescent="0.3">
      <c r="A25" s="3">
        <f>[1]!Export_inscrits[[#This Row],[N stand]]</f>
        <v>24</v>
      </c>
      <c r="B25" s="3">
        <f>[1]!Export_inscrits[[#This Row],[N° Prod.]]</f>
        <v>5868</v>
      </c>
      <c r="C25" s="3" t="str">
        <f>[1]!Export_inscrits[[#This Row],[Raison sociale]]</f>
        <v>Parc naturel régional Doubs et Chasseral</v>
      </c>
      <c r="D25" s="3" t="str">
        <f>[1]!Export_inscrits[[#This Row],[Nom]]</f>
        <v>Nicod</v>
      </c>
      <c r="E25" s="3" t="str">
        <f>[1]!Export_inscrits[[#This Row],[Prénom]]</f>
        <v>Liza</v>
      </c>
      <c r="F25" s="3" t="str">
        <f>[1]!Export_inscrits[[#This Row],[Adresse]]</f>
        <v>Monbijoustrasse 61</v>
      </c>
      <c r="G25" s="6">
        <f>[1]!Export_inscrits[[#This Row],[NPA]]</f>
        <v>3007</v>
      </c>
      <c r="H25" s="3" t="str">
        <f>[1]!Export_inscrits[[#This Row],[Localité]]</f>
        <v>Bern</v>
      </c>
    </row>
    <row r="26" spans="1:8" x14ac:dyDescent="0.3">
      <c r="A26" s="3">
        <f>[1]!Export_inscrits[[#This Row],[N stand]]</f>
        <v>25</v>
      </c>
      <c r="B26" s="3">
        <f>[1]!Export_inscrits[[#This Row],[N° Prod.]]</f>
        <v>11974</v>
      </c>
      <c r="C26" s="3" t="str">
        <f>[1]!Export_inscrits[[#This Row],[Raison sociale]]</f>
        <v>Macelleria Salumeria Nostrana della Mesolcina</v>
      </c>
      <c r="D26" s="3" t="str">
        <f>[1]!Export_inscrits[[#This Row],[Nom]]</f>
        <v>FURGER</v>
      </c>
      <c r="E26" s="3" t="str">
        <f>[1]!Export_inscrits[[#This Row],[Prénom]]</f>
        <v>ARNOLDO</v>
      </c>
      <c r="F26" s="3" t="str">
        <f>[1]!Export_inscrits[[#This Row],[Adresse]]</f>
        <v>Stradon de Cabie 32</v>
      </c>
      <c r="G26" s="6" t="str">
        <f>[1]!Export_inscrits[[#This Row],[NPA]]</f>
        <v>6558</v>
      </c>
      <c r="H26" s="3" t="str">
        <f>[1]!Export_inscrits[[#This Row],[Localité]]</f>
        <v>Lostallo - Cabbiolo</v>
      </c>
    </row>
    <row r="27" spans="1:8" x14ac:dyDescent="0.3">
      <c r="A27" s="3">
        <f>[1]!Export_inscrits[[#This Row],[N stand]]</f>
        <v>26</v>
      </c>
      <c r="B27" s="3">
        <f>[1]!Export_inscrits[[#This Row],[N° Prod.]]</f>
        <v>11594</v>
      </c>
      <c r="C27" s="3" t="str">
        <f>[1]!Export_inscrits[[#This Row],[Raison sociale]]</f>
        <v>Réseau des parcs suisses</v>
      </c>
      <c r="D27" s="3" t="str">
        <f>[1]!Export_inscrits[[#This Row],[Nom]]</f>
        <v>Nicod</v>
      </c>
      <c r="E27" s="3" t="str">
        <f>[1]!Export_inscrits[[#This Row],[Prénom]]</f>
        <v>Liza</v>
      </c>
      <c r="F27" s="3" t="str">
        <f>[1]!Export_inscrits[[#This Row],[Adresse]]</f>
        <v>Monbijoustrasse 61</v>
      </c>
      <c r="G27" s="6">
        <f>[1]!Export_inscrits[[#This Row],[NPA]]</f>
        <v>3007</v>
      </c>
      <c r="H27" s="3" t="str">
        <f>[1]!Export_inscrits[[#This Row],[Localité]]</f>
        <v>Bern</v>
      </c>
    </row>
    <row r="28" spans="1:8" x14ac:dyDescent="0.3">
      <c r="A28" s="3">
        <f>[1]!Export_inscrits[[#This Row],[N stand]]</f>
        <v>27</v>
      </c>
      <c r="B28" s="3">
        <f>[1]!Export_inscrits[[#This Row],[N° Prod.]]</f>
        <v>343</v>
      </c>
      <c r="C28" s="3" t="str">
        <f>[1]!Export_inscrits[[#This Row],[Raison sociale]]</f>
        <v>Boucher de campagne</v>
      </c>
      <c r="D28" s="3" t="str">
        <f>[1]!Export_inscrits[[#This Row],[Nom]]</f>
        <v>Oester</v>
      </c>
      <c r="E28" s="3" t="str">
        <f>[1]!Export_inscrits[[#This Row],[Prénom]]</f>
        <v>Stéphane</v>
      </c>
      <c r="F28" s="3" t="str">
        <f>[1]!Export_inscrits[[#This Row],[Adresse]]</f>
        <v>Vieil Essert 51</v>
      </c>
      <c r="G28" s="6" t="str">
        <f>[1]!Export_inscrits[[#This Row],[NPA]]</f>
        <v>2745</v>
      </c>
      <c r="H28" s="3" t="str">
        <f>[1]!Export_inscrits[[#This Row],[Localité]]</f>
        <v>Grandval</v>
      </c>
    </row>
    <row r="29" spans="1:8" x14ac:dyDescent="0.3">
      <c r="A29" s="3">
        <f>[1]!Export_inscrits[[#This Row],[N stand]]</f>
        <v>28</v>
      </c>
      <c r="B29" s="3">
        <f>[1]!Export_inscrits[[#This Row],[N° Prod.]]</f>
        <v>11832</v>
      </c>
      <c r="C29" s="3" t="str">
        <f>[1]!Export_inscrits[[#This Row],[Raison sociale]]</f>
        <v>La Boulangerie de la Brévine sarl</v>
      </c>
      <c r="D29" s="3" t="str">
        <f>[1]!Export_inscrits[[#This Row],[Nom]]</f>
        <v xml:space="preserve">Lebrat </v>
      </c>
      <c r="E29" s="3" t="str">
        <f>[1]!Export_inscrits[[#This Row],[Prénom]]</f>
        <v xml:space="preserve">Christian </v>
      </c>
      <c r="F29" s="3" t="str">
        <f>[1]!Export_inscrits[[#This Row],[Adresse]]</f>
        <v xml:space="preserve">Le village </v>
      </c>
      <c r="G29" s="6" t="str">
        <f>[1]!Export_inscrits[[#This Row],[NPA]]</f>
        <v>2406</v>
      </c>
      <c r="H29" s="3" t="str">
        <f>[1]!Export_inscrits[[#This Row],[Localité]]</f>
        <v>La Brévine</v>
      </c>
    </row>
    <row r="30" spans="1:8" x14ac:dyDescent="0.3">
      <c r="A30" s="3">
        <f>[1]!Export_inscrits[[#This Row],[N stand]]</f>
        <v>29</v>
      </c>
      <c r="B30" s="3">
        <f>[1]!Export_inscrits[[#This Row],[N° Prod.]]</f>
        <v>11923</v>
      </c>
      <c r="C30" s="3" t="str">
        <f>[1]!Export_inscrits[[#This Row],[Raison sociale]]</f>
        <v>Glachips</v>
      </c>
      <c r="D30" s="3" t="str">
        <f>[1]!Export_inscrits[[#This Row],[Nom]]</f>
        <v>Genton</v>
      </c>
      <c r="E30" s="3" t="str">
        <f>[1]!Export_inscrits[[#This Row],[Prénom]]</f>
        <v>Robert</v>
      </c>
      <c r="F30" s="3" t="str">
        <f>[1]!Export_inscrits[[#This Row],[Adresse]]</f>
        <v>Grande rue 42</v>
      </c>
      <c r="G30" s="6" t="str">
        <f>[1]!Export_inscrits[[#This Row],[NPA]]</f>
        <v>2400</v>
      </c>
      <c r="H30" s="3" t="str">
        <f>[1]!Export_inscrits[[#This Row],[Localité]]</f>
        <v>Le Locle</v>
      </c>
    </row>
    <row r="31" spans="1:8" x14ac:dyDescent="0.3">
      <c r="A31" s="3">
        <f>[1]!Export_inscrits[[#This Row],[N stand]]</f>
        <v>30</v>
      </c>
      <c r="B31" s="3">
        <f>[1]!Export_inscrits[[#This Row],[N° Prod.]]</f>
        <v>1066</v>
      </c>
      <c r="C31" s="3" t="str">
        <f>[1]!Export_inscrits[[#This Row],[Raison sociale]]</f>
        <v>Apiculteur</v>
      </c>
      <c r="D31" s="3" t="str">
        <f>[1]!Export_inscrits[[#This Row],[Nom]]</f>
        <v>Brenneisen</v>
      </c>
      <c r="E31" s="3" t="str">
        <f>[1]!Export_inscrits[[#This Row],[Prénom]]</f>
        <v>Alain</v>
      </c>
      <c r="F31" s="3" t="str">
        <f>[1]!Export_inscrits[[#This Row],[Adresse]]</f>
        <v>Route de Saillon 92</v>
      </c>
      <c r="G31" s="6" t="str">
        <f>[1]!Export_inscrits[[#This Row],[NPA]]</f>
        <v>1912</v>
      </c>
      <c r="H31" s="3" t="str">
        <f>[1]!Export_inscrits[[#This Row],[Localité]]</f>
        <v>Leytron</v>
      </c>
    </row>
    <row r="32" spans="1:8" x14ac:dyDescent="0.3">
      <c r="A32" s="3">
        <f>[1]!Export_inscrits[[#This Row],[N stand]]</f>
        <v>31</v>
      </c>
      <c r="B32" s="3">
        <f>[1]!Export_inscrits[[#This Row],[N° Prod.]]</f>
        <v>11978</v>
      </c>
      <c r="C32" s="3" t="str">
        <f>[1]!Export_inscrits[[#This Row],[Raison sociale]]</f>
        <v>Alpahirt AG</v>
      </c>
      <c r="D32" s="3" t="str">
        <f>[1]!Export_inscrits[[#This Row],[Nom]]</f>
        <v>Former</v>
      </c>
      <c r="E32" s="3" t="str">
        <f>[1]!Export_inscrits[[#This Row],[Prénom]]</f>
        <v>Noel</v>
      </c>
      <c r="F32" s="3" t="str">
        <f>[1]!Export_inscrits[[#This Row],[Adresse]]</f>
        <v>Obere Gasse 38</v>
      </c>
      <c r="G32" s="6" t="str">
        <f>[1]!Export_inscrits[[#This Row],[NPA]]</f>
        <v>7000</v>
      </c>
      <c r="H32" s="3" t="str">
        <f>[1]!Export_inscrits[[#This Row],[Localité]]</f>
        <v>Chur</v>
      </c>
    </row>
    <row r="33" spans="1:8" x14ac:dyDescent="0.3">
      <c r="A33" s="3">
        <f>[1]!Export_inscrits[[#This Row],[N stand]]</f>
        <v>32</v>
      </c>
      <c r="B33" s="3">
        <f>[1]!Export_inscrits[[#This Row],[N° Prod.]]</f>
        <v>0</v>
      </c>
      <c r="C33" s="3"/>
      <c r="D33" s="3" t="str">
        <f>[1]!Export_inscrits[[#This Row],[Nom]]</f>
        <v>Crevoiserat</v>
      </c>
      <c r="E33" s="3" t="str">
        <f>[1]!Export_inscrits[[#This Row],[Prénom]]</f>
        <v>Dominique</v>
      </c>
      <c r="F33" s="3" t="str">
        <f>[1]!Export_inscrits[[#This Row],[Adresse]]</f>
        <v>Rue du Mont 14</v>
      </c>
      <c r="G33" s="6" t="str">
        <f>[1]!Export_inscrits[[#This Row],[NPA]]</f>
        <v>2852</v>
      </c>
      <c r="H33" s="3" t="str">
        <f>[1]!Export_inscrits[[#This Row],[Localité]]</f>
        <v>Courtételle</v>
      </c>
    </row>
    <row r="34" spans="1:8" x14ac:dyDescent="0.3">
      <c r="A34" s="3">
        <f>[1]!Export_inscrits[[#This Row],[N stand]]</f>
        <v>33</v>
      </c>
      <c r="B34" s="3">
        <f>[1]!Export_inscrits[[#This Row],[N° Prod.]]</f>
        <v>98</v>
      </c>
      <c r="C34" s="3" t="str">
        <f>[1]!Export_inscrits[[#This Row],[Raison sociale]]</f>
        <v>Boucherie Chappuis</v>
      </c>
      <c r="D34" s="3" t="str">
        <f>[1]!Export_inscrits[[#This Row],[Nom]]</f>
        <v>Chappuis</v>
      </c>
      <c r="E34" s="3" t="str">
        <f>[1]!Export_inscrits[[#This Row],[Prénom]]</f>
        <v>Stéphane</v>
      </c>
      <c r="F34" s="3" t="str">
        <f>[1]!Export_inscrits[[#This Row],[Adresse]]</f>
        <v>Route de Courtemblin 8</v>
      </c>
      <c r="G34" s="6" t="str">
        <f>[1]!Export_inscrits[[#This Row],[NPA]]</f>
        <v>2950</v>
      </c>
      <c r="H34" s="3" t="str">
        <f>[1]!Export_inscrits[[#This Row],[Localité]]</f>
        <v>Courgenay</v>
      </c>
    </row>
    <row r="35" spans="1:8" x14ac:dyDescent="0.3">
      <c r="A35" s="3">
        <f>[1]!Export_inscrits[[#This Row],[N stand]]</f>
        <v>34</v>
      </c>
      <c r="B35" s="3">
        <f>[1]!Export_inscrits[[#This Row],[N° Prod.]]</f>
        <v>5219</v>
      </c>
      <c r="C35" s="3" t="str">
        <f>[1]!Export_inscrits[[#This Row],[Raison sociale]]</f>
        <v>Association suisse des AOP-IGP</v>
      </c>
      <c r="D35" s="3" t="str">
        <f>[1]!Export_inscrits[[#This Row],[Nom]]</f>
        <v>Charrière</v>
      </c>
      <c r="E35" s="3" t="str">
        <f>[1]!Export_inscrits[[#This Row],[Prénom]]</f>
        <v>Anaëlle</v>
      </c>
      <c r="F35" s="3" t="str">
        <f>[1]!Export_inscrits[[#This Row],[Adresse]]</f>
        <v>Belpstrasse 26</v>
      </c>
      <c r="G35" s="6" t="str">
        <f>[1]!Export_inscrits[[#This Row],[NPA]]</f>
        <v>3007</v>
      </c>
      <c r="H35" s="3" t="str">
        <f>[1]!Export_inscrits[[#This Row],[Localité]]</f>
        <v>Bern</v>
      </c>
    </row>
    <row r="36" spans="1:8" x14ac:dyDescent="0.3">
      <c r="A36" s="3">
        <f>[1]!Export_inscrits[[#This Row],[N stand]]</f>
        <v>35</v>
      </c>
      <c r="B36" s="3">
        <f>[1]!Export_inscrits[[#This Row],[N° Prod.]]</f>
        <v>11703</v>
      </c>
      <c r="C36" s="3" t="str">
        <f>[1]!Export_inscrits[[#This Row],[Raison sociale]]</f>
        <v>Aux Gourmandises de la Ferme</v>
      </c>
      <c r="D36" s="3" t="str">
        <f>[1]!Export_inscrits[[#This Row],[Nom]]</f>
        <v>Faivre</v>
      </c>
      <c r="E36" s="3" t="str">
        <f>[1]!Export_inscrits[[#This Row],[Prénom]]</f>
        <v>Séverine  et Patricia</v>
      </c>
      <c r="F36" s="3" t="str">
        <f>[1]!Export_inscrits[[#This Row],[Adresse]]</f>
        <v>Milieu du Village 43</v>
      </c>
      <c r="G36" s="6" t="str">
        <f>[1]!Export_inscrits[[#This Row],[NPA]]</f>
        <v>2923</v>
      </c>
      <c r="H36" s="3" t="str">
        <f>[1]!Export_inscrits[[#This Row],[Localité]]</f>
        <v>Basse-Allaine</v>
      </c>
    </row>
    <row r="37" spans="1:8" x14ac:dyDescent="0.3">
      <c r="A37" s="3">
        <f>[1]!Export_inscrits[[#This Row],[N stand]]</f>
        <v>36</v>
      </c>
      <c r="B37" s="3">
        <f>[1]!Export_inscrits[[#This Row],[N° Prod.]]</f>
        <v>11809</v>
      </c>
      <c r="C37" s="3" t="str">
        <f>[1]!Export_inscrits[[#This Row],[Raison sociale]]</f>
        <v>Fktechnique Le choc</v>
      </c>
      <c r="D37" s="3" t="str">
        <f>[1]!Export_inscrits[[#This Row],[Nom]]</f>
        <v>Kurtz</v>
      </c>
      <c r="E37" s="3" t="str">
        <f>[1]!Export_inscrits[[#This Row],[Prénom]]</f>
        <v>Fredy</v>
      </c>
      <c r="F37" s="3" t="str">
        <f>[1]!Export_inscrits[[#This Row],[Adresse]]</f>
        <v>Derriere-Ville 4</v>
      </c>
      <c r="G37" s="6" t="str">
        <f>[1]!Export_inscrits[[#This Row],[NPA]]</f>
        <v>2115</v>
      </c>
      <c r="H37" s="3" t="str">
        <f>[1]!Export_inscrits[[#This Row],[Localité]]</f>
        <v>Buttes</v>
      </c>
    </row>
    <row r="38" spans="1:8" x14ac:dyDescent="0.3">
      <c r="A38" s="3">
        <f>[1]!Export_inscrits[[#This Row],[N stand]]</f>
        <v>37</v>
      </c>
      <c r="B38" s="3">
        <f>[1]!Export_inscrits[[#This Row],[N° Prod.]]</f>
        <v>624</v>
      </c>
      <c r="C38" s="3" t="str">
        <f>[1]!Export_inscrits[[#This Row],[Raison sociale]]</f>
        <v>MD Confiseur</v>
      </c>
      <c r="D38" s="3" t="str">
        <f>[1]!Export_inscrits[[#This Row],[Nom]]</f>
        <v>Daetwyler</v>
      </c>
      <c r="E38" s="3" t="str">
        <f>[1]!Export_inscrits[[#This Row],[Prénom]]</f>
        <v>Michel</v>
      </c>
      <c r="F38" s="3" t="str">
        <f>[1]!Export_inscrits[[#This Row],[Adresse]]</f>
        <v>Rue du Colonel Hoffmeyer 23</v>
      </c>
      <c r="G38" s="6" t="str">
        <f>[1]!Export_inscrits[[#This Row],[NPA]]</f>
        <v>2854</v>
      </c>
      <c r="H38" s="3" t="str">
        <f>[1]!Export_inscrits[[#This Row],[Localité]]</f>
        <v>Bassecourt</v>
      </c>
    </row>
    <row r="39" spans="1:8" x14ac:dyDescent="0.3">
      <c r="A39" s="3">
        <f>[1]!Export_inscrits[[#This Row],[N stand]]</f>
        <v>38</v>
      </c>
      <c r="B39" s="3">
        <f>[1]!Export_inscrits[[#This Row],[N° Prod.]]</f>
        <v>11222</v>
      </c>
      <c r="C39" s="3" t="str">
        <f>[1]!Export_inscrits[[#This Row],[Raison sociale]]</f>
        <v>L'Atelier des Sables</v>
      </c>
      <c r="D39" s="3" t="str">
        <f>[1]!Export_inscrits[[#This Row],[Nom]]</f>
        <v>Lombardi Veuillet</v>
      </c>
      <c r="E39" s="3" t="str">
        <f>[1]!Export_inscrits[[#This Row],[Prénom]]</f>
        <v>Muriel</v>
      </c>
      <c r="F39" s="3" t="str">
        <f>[1]!Export_inscrits[[#This Row],[Adresse]]</f>
        <v>Ch. Des Bataillères 21</v>
      </c>
      <c r="G39" s="6" t="str">
        <f>[1]!Export_inscrits[[#This Row],[NPA]]</f>
        <v>1897</v>
      </c>
      <c r="H39" s="3" t="str">
        <f>[1]!Export_inscrits[[#This Row],[Localité]]</f>
        <v>Le Bouveret</v>
      </c>
    </row>
    <row r="40" spans="1:8" x14ac:dyDescent="0.3">
      <c r="A40" s="3">
        <f>[1]!Export_inscrits[[#This Row],[N stand]]</f>
        <v>39</v>
      </c>
      <c r="B40" s="3">
        <f>[1]!Export_inscrits[[#This Row],[N° Prod.]]</f>
        <v>11859</v>
      </c>
      <c r="C40" s="3" t="str">
        <f>[1]!Export_inscrits[[#This Row],[Raison sociale]]</f>
        <v xml:space="preserve">PotsPotes Chocolaterie et biscuiterie </v>
      </c>
      <c r="D40" s="3" t="str">
        <f>[1]!Export_inscrits[[#This Row],[Nom]]</f>
        <v xml:space="preserve">Courtet </v>
      </c>
      <c r="E40" s="3" t="str">
        <f>[1]!Export_inscrits[[#This Row],[Prénom]]</f>
        <v>Franceline et Rachel</v>
      </c>
      <c r="F40" s="3" t="str">
        <f>[1]!Export_inscrits[[#This Row],[Adresse]]</f>
        <v>Rue des Bâts 4</v>
      </c>
      <c r="G40" s="6" t="str">
        <f>[1]!Export_inscrits[[#This Row],[NPA]]</f>
        <v>2800</v>
      </c>
      <c r="H40" s="3" t="str">
        <f>[1]!Export_inscrits[[#This Row],[Localité]]</f>
        <v>Delémont</v>
      </c>
    </row>
    <row r="41" spans="1:8" x14ac:dyDescent="0.3">
      <c r="A41" s="3">
        <f>[1]!Export_inscrits[[#This Row],[N stand]]</f>
        <v>40</v>
      </c>
      <c r="B41" s="3">
        <f>[1]!Export_inscrits[[#This Row],[N° Prod.]]</f>
        <v>11520</v>
      </c>
      <c r="C41" s="3" t="str">
        <f>[1]!Export_inscrits[[#This Row],[Raison sociale]]</f>
        <v>Fondation de Vernand</v>
      </c>
      <c r="D41" s="3" t="str">
        <f>[1]!Export_inscrits[[#This Row],[Nom]]</f>
        <v>Dinka</v>
      </c>
      <c r="E41" s="3" t="str">
        <f>[1]!Export_inscrits[[#This Row],[Prénom]]</f>
        <v>Banovic</v>
      </c>
      <c r="F41" s="3" t="str">
        <f>[1]!Export_inscrits[[#This Row],[Adresse]]</f>
        <v>Chemin praz-Lau 5</v>
      </c>
      <c r="G41" s="6" t="str">
        <f>[1]!Export_inscrits[[#This Row],[NPA]]</f>
        <v>1033</v>
      </c>
      <c r="H41" s="3" t="str">
        <f>[1]!Export_inscrits[[#This Row],[Localité]]</f>
        <v>Cheseaux-sur-Lausanne</v>
      </c>
    </row>
    <row r="42" spans="1:8" x14ac:dyDescent="0.3">
      <c r="A42" s="3">
        <f>[1]!Export_inscrits[[#This Row],[N stand]]</f>
        <v>41</v>
      </c>
      <c r="B42" s="3">
        <f>[1]!Export_inscrits[[#This Row],[N° Prod.]]</f>
        <v>11506</v>
      </c>
      <c r="C42" s="3" t="str">
        <f>[1]!Export_inscrits[[#This Row],[Raison sociale]]</f>
        <v xml:space="preserve">Crêperie Vent d'Ouest </v>
      </c>
      <c r="D42" s="3" t="str">
        <f>[1]!Export_inscrits[[#This Row],[Nom]]</f>
        <v>Weber</v>
      </c>
      <c r="E42" s="3" t="str">
        <f>[1]!Export_inscrits[[#This Row],[Prénom]]</f>
        <v>Francine</v>
      </c>
      <c r="F42" s="3" t="str">
        <f>[1]!Export_inscrits[[#This Row],[Adresse]]</f>
        <v>Route de la Plage 50</v>
      </c>
      <c r="G42" s="6" t="str">
        <f>[1]!Export_inscrits[[#This Row],[NPA]]</f>
        <v>1470</v>
      </c>
      <c r="H42" s="3" t="str">
        <f>[1]!Export_inscrits[[#This Row],[Localité]]</f>
        <v>Estavayer</v>
      </c>
    </row>
    <row r="43" spans="1:8" x14ac:dyDescent="0.3">
      <c r="A43" s="3">
        <f>[1]!Export_inscrits[[#This Row],[N stand]]</f>
        <v>42</v>
      </c>
      <c r="B43" s="3">
        <f>[1]!Export_inscrits[[#This Row],[N° Prod.]]</f>
        <v>1031</v>
      </c>
      <c r="C43" s="3"/>
      <c r="D43" s="3" t="str">
        <f>[1]!Export_inscrits[[#This Row],[Nom]]</f>
        <v>Beuchat</v>
      </c>
      <c r="E43" s="3" t="str">
        <f>[1]!Export_inscrits[[#This Row],[Prénom]]</f>
        <v>Yves</v>
      </c>
      <c r="F43" s="3" t="str">
        <f>[1]!Export_inscrits[[#This Row],[Adresse]]</f>
        <v>Longs-Champs 24, CP 321</v>
      </c>
      <c r="G43" s="6" t="str">
        <f>[1]!Export_inscrits[[#This Row],[NPA]]</f>
        <v>2854</v>
      </c>
      <c r="H43" s="3" t="str">
        <f>[1]!Export_inscrits[[#This Row],[Localité]]</f>
        <v>Bassecourt</v>
      </c>
    </row>
    <row r="44" spans="1:8" x14ac:dyDescent="0.3">
      <c r="A44" s="3">
        <f>[1]!Export_inscrits[[#This Row],[N stand]]</f>
        <v>43</v>
      </c>
      <c r="B44" s="3">
        <f>[1]!Export_inscrits[[#This Row],[N° Prod.]]</f>
        <v>11929</v>
      </c>
      <c r="C44" s="3" t="str">
        <f>[1]!Export_inscrits[[#This Row],[Raison sociale]]</f>
        <v>KKO3 Sàrl</v>
      </c>
      <c r="D44" s="3" t="str">
        <f>[1]!Export_inscrits[[#This Row],[Nom]]</f>
        <v>Wacker</v>
      </c>
      <c r="E44" s="3" t="str">
        <f>[1]!Export_inscrits[[#This Row],[Prénom]]</f>
        <v>Alan</v>
      </c>
      <c r="F44" s="3" t="str">
        <f>[1]!Export_inscrits[[#This Row],[Adresse]]</f>
        <v>Route d'Alle 1</v>
      </c>
      <c r="G44" s="6" t="str">
        <f>[1]!Export_inscrits[[#This Row],[NPA]]</f>
        <v>2900</v>
      </c>
      <c r="H44" s="3" t="str">
        <f>[1]!Export_inscrits[[#This Row],[Localité]]</f>
        <v>Porrentruy</v>
      </c>
    </row>
    <row r="45" spans="1:8" x14ac:dyDescent="0.3">
      <c r="A45" s="3">
        <f>[1]!Export_inscrits[[#This Row],[N stand]]</f>
        <v>44</v>
      </c>
      <c r="B45" s="3">
        <f>[1]!Export_inscrits[[#This Row],[N° Prod.]]</f>
        <v>11911</v>
      </c>
      <c r="C45" s="3" t="str">
        <f>[1]!Export_inscrits[[#This Row],[Raison sociale]]</f>
        <v>La boîte  à sucre</v>
      </c>
      <c r="D45" s="3" t="str">
        <f>[1]!Export_inscrits[[#This Row],[Nom]]</f>
        <v>Bochatay</v>
      </c>
      <c r="E45" s="3" t="str">
        <f>[1]!Export_inscrits[[#This Row],[Prénom]]</f>
        <v>Caroline</v>
      </c>
      <c r="F45" s="3" t="str">
        <f>[1]!Export_inscrits[[#This Row],[Adresse]]</f>
        <v>Rue des bossons</v>
      </c>
      <c r="G45" s="6" t="str">
        <f>[1]!Export_inscrits[[#This Row],[NPA]]</f>
        <v>1905</v>
      </c>
      <c r="H45" s="3" t="str">
        <f>[1]!Export_inscrits[[#This Row],[Localité]]</f>
        <v>Dorénaz</v>
      </c>
    </row>
    <row r="46" spans="1:8" x14ac:dyDescent="0.3">
      <c r="A46" s="3">
        <f>[1]!Export_inscrits[[#This Row],[N stand]]</f>
        <v>45</v>
      </c>
      <c r="B46" s="3">
        <f>[1]!Export_inscrits[[#This Row],[N° Prod.]]</f>
        <v>0</v>
      </c>
      <c r="C46" s="3"/>
      <c r="D46" s="3" t="str">
        <f>[1]!Export_inscrits[[#This Row],[Nom]]</f>
        <v>Thoos</v>
      </c>
      <c r="E46" s="3" t="str">
        <f>[1]!Export_inscrits[[#This Row],[Prénom]]</f>
        <v>Raphaël</v>
      </c>
      <c r="F46" s="3" t="str">
        <f>[1]!Export_inscrits[[#This Row],[Adresse]]</f>
        <v>Chemin des Oushles 3</v>
      </c>
      <c r="G46" s="6">
        <f>[1]!Export_inscrits[[#This Row],[NPA]]</f>
        <v>1948</v>
      </c>
      <c r="H46" s="3" t="str">
        <f>[1]!Export_inscrits[[#This Row],[Localité]]</f>
        <v>Sarreyer</v>
      </c>
    </row>
    <row r="47" spans="1:8" x14ac:dyDescent="0.3">
      <c r="A47" s="3">
        <f>[1]!Export_inscrits[[#This Row],[N stand]]</f>
        <v>46</v>
      </c>
      <c r="B47" s="3">
        <f>[1]!Export_inscrits[[#This Row],[N° Prod.]]</f>
        <v>1094</v>
      </c>
      <c r="C47" s="3" t="str">
        <f>[1]!Export_inscrits[[#This Row],[Raison sociale]]</f>
        <v>Domaine de l'abbaye</v>
      </c>
      <c r="D47" s="3" t="str">
        <f>[1]!Export_inscrits[[#This Row],[Nom]]</f>
        <v>Läser</v>
      </c>
      <c r="E47" s="3" t="str">
        <f>[1]!Export_inscrits[[#This Row],[Prénom]]</f>
        <v xml:space="preserve"> Martial</v>
      </c>
      <c r="F47" s="3" t="str">
        <f>[1]!Export_inscrits[[#This Row],[Adresse]]</f>
        <v>Chemin de Pré-Rojoux 25</v>
      </c>
      <c r="G47" s="6" t="str">
        <f>[1]!Export_inscrits[[#This Row],[NPA]]</f>
        <v>1243</v>
      </c>
      <c r="H47" s="3" t="str">
        <f>[1]!Export_inscrits[[#This Row],[Localité]]</f>
        <v>Presinge</v>
      </c>
    </row>
    <row r="48" spans="1:8" x14ac:dyDescent="0.3">
      <c r="A48" s="3">
        <f>[1]!Export_inscrits[[#This Row],[N stand]]</f>
        <v>47</v>
      </c>
      <c r="B48" s="3">
        <f>[1]!Export_inscrits[[#This Row],[N° Prod.]]</f>
        <v>1057</v>
      </c>
      <c r="C48" s="3" t="str">
        <f>[1]!Export_inscrits[[#This Row],[Raison sociale]]</f>
        <v>Fabien Jobé Sàrl Boulangerie-Pâtisserie</v>
      </c>
      <c r="D48" s="3" t="str">
        <f>[1]!Export_inscrits[[#This Row],[Nom]]</f>
        <v>Jobé</v>
      </c>
      <c r="E48" s="3" t="str">
        <f>[1]!Export_inscrits[[#This Row],[Prénom]]</f>
        <v>Fabien</v>
      </c>
      <c r="F48" s="3" t="str">
        <f>[1]!Export_inscrits[[#This Row],[Adresse]]</f>
        <v>Rue des Cloutiers 2</v>
      </c>
      <c r="G48" s="6" t="str">
        <f>[1]!Export_inscrits[[#This Row],[NPA]]</f>
        <v>2853</v>
      </c>
      <c r="H48" s="3" t="str">
        <f>[1]!Export_inscrits[[#This Row],[Localité]]</f>
        <v>Courfaivre</v>
      </c>
    </row>
    <row r="49" spans="1:8" x14ac:dyDescent="0.3">
      <c r="A49" s="3">
        <f>[1]!Export_inscrits[[#This Row],[N stand]]</f>
        <v>48</v>
      </c>
      <c r="B49" s="3">
        <f>[1]!Export_inscrits[[#This Row],[N° Prod.]]</f>
        <v>11968</v>
      </c>
      <c r="C49" s="3" t="str">
        <f>[1]!Export_inscrits[[#This Row],[Raison sociale]]</f>
        <v>Azienda agricola Terra d'Arbol</v>
      </c>
      <c r="D49" s="3" t="str">
        <f>[1]!Export_inscrits[[#This Row],[Nom]]</f>
        <v>Pollicelli</v>
      </c>
      <c r="E49" s="3" t="str">
        <f>[1]!Export_inscrits[[#This Row],[Prénom]]</f>
        <v>Angela</v>
      </c>
      <c r="F49" s="3" t="str">
        <f>[1]!Export_inscrits[[#This Row],[Adresse]]</f>
        <v>Salesc 20</v>
      </c>
      <c r="G49" s="6" t="str">
        <f>[1]!Export_inscrits[[#This Row],[NPA]]</f>
        <v>6541</v>
      </c>
      <c r="H49" s="3" t="str">
        <f>[1]!Export_inscrits[[#This Row],[Localité]]</f>
        <v>Santa Maria in Calanca</v>
      </c>
    </row>
    <row r="50" spans="1:8" x14ac:dyDescent="0.3">
      <c r="A50" s="3">
        <f>[1]!Export_inscrits[[#This Row],[N stand]]</f>
        <v>49</v>
      </c>
      <c r="B50" s="3">
        <f>[1]!Export_inscrits[[#This Row],[N° Prod.]]</f>
        <v>817</v>
      </c>
      <c r="C50" s="3" t="str">
        <f>[1]!Export_inscrits[[#This Row],[Raison sociale]]</f>
        <v>La Ferme des Tourbières Sàrl</v>
      </c>
      <c r="D50" s="3" t="str">
        <f>[1]!Export_inscrits[[#This Row],[Nom]]</f>
        <v>Robert</v>
      </c>
      <c r="E50" s="3" t="str">
        <f>[1]!Export_inscrits[[#This Row],[Prénom]]</f>
        <v>Claude-Eric et Anouk</v>
      </c>
      <c r="F50" s="3" t="str">
        <f>[1]!Export_inscrits[[#This Row],[Adresse]]</f>
        <v>Le Joratel</v>
      </c>
      <c r="G50" s="6" t="str">
        <f>[1]!Export_inscrits[[#This Row],[NPA]]</f>
        <v>2318</v>
      </c>
      <c r="H50" s="3" t="str">
        <f>[1]!Export_inscrits[[#This Row],[Localité]]</f>
        <v>Brot-Plamboz</v>
      </c>
    </row>
    <row r="51" spans="1:8" x14ac:dyDescent="0.3">
      <c r="A51" s="3">
        <f>[1]!Export_inscrits[[#This Row],[N stand]]</f>
        <v>50</v>
      </c>
      <c r="B51" s="3">
        <f>[1]!Export_inscrits[[#This Row],[N° Prod.]]</f>
        <v>11965</v>
      </c>
      <c r="C51" s="3" t="str">
        <f>[1]!Export_inscrits[[#This Row],[Raison sociale]]</f>
        <v xml:space="preserve">La Werdtberg </v>
      </c>
      <c r="D51" s="3" t="str">
        <f>[1]!Export_inscrits[[#This Row],[Nom]]</f>
        <v>Vital</v>
      </c>
      <c r="E51" s="3" t="str">
        <f>[1]!Export_inscrits[[#This Row],[Prénom]]</f>
        <v>Armon</v>
      </c>
      <c r="F51" s="3" t="str">
        <f>[1]!Export_inscrits[[#This Row],[Adresse]]</f>
        <v>Werdtberg 110</v>
      </c>
      <c r="G51" s="6" t="str">
        <f>[1]!Export_inscrits[[#This Row],[NPA]]</f>
        <v>2732</v>
      </c>
      <c r="H51" s="3" t="str">
        <f>[1]!Export_inscrits[[#This Row],[Localité]]</f>
        <v>Reconvilier</v>
      </c>
    </row>
    <row r="52" spans="1:8" x14ac:dyDescent="0.3">
      <c r="A52" s="3">
        <f>[1]!Export_inscrits[[#This Row],[N stand]]</f>
        <v>51</v>
      </c>
      <c r="B52" s="3">
        <f>[1]!Export_inscrits[[#This Row],[N° Prod.]]</f>
        <v>11304</v>
      </c>
      <c r="C52" s="3" t="str">
        <f>[1]!Export_inscrits[[#This Row],[Raison sociale]]</f>
        <v>L'irrésistible</v>
      </c>
      <c r="D52" s="3" t="str">
        <f>[1]!Export_inscrits[[#This Row],[Nom]]</f>
        <v>Steck</v>
      </c>
      <c r="E52" s="3" t="str">
        <f>[1]!Export_inscrits[[#This Row],[Prénom]]</f>
        <v>Thomas</v>
      </c>
      <c r="F52" s="3" t="str">
        <f>[1]!Export_inscrits[[#This Row],[Adresse]]</f>
        <v>Rue du 23 juin 6</v>
      </c>
      <c r="G52" s="6" t="str">
        <f>[1]!Export_inscrits[[#This Row],[NPA]]</f>
        <v>2340</v>
      </c>
      <c r="H52" s="3" t="str">
        <f>[1]!Export_inscrits[[#This Row],[Localité]]</f>
        <v>Le Noirmont</v>
      </c>
    </row>
    <row r="53" spans="1:8" x14ac:dyDescent="0.3">
      <c r="A53" s="3">
        <f>[1]!Export_inscrits[[#This Row],[N stand]]</f>
        <v>52</v>
      </c>
      <c r="B53" s="3">
        <f>[1]!Export_inscrits[[#This Row],[N° Prod.]]</f>
        <v>11980</v>
      </c>
      <c r="C53" s="3" t="str">
        <f>[1]!Export_inscrits[[#This Row],[Raison sociale]]</f>
        <v>Aux Mille Pâtes</v>
      </c>
      <c r="D53" s="3" t="str">
        <f>[1]!Export_inscrits[[#This Row],[Nom]]</f>
        <v>Thiébaut</v>
      </c>
      <c r="E53" s="3" t="str">
        <f>[1]!Export_inscrits[[#This Row],[Prénom]]</f>
        <v>Valérie</v>
      </c>
      <c r="F53" s="3" t="str">
        <f>[1]!Export_inscrits[[#This Row],[Adresse]]</f>
        <v>La Mayette 1</v>
      </c>
      <c r="G53" s="6" t="str">
        <f>[1]!Export_inscrits[[#This Row],[NPA]]</f>
        <v>2523</v>
      </c>
      <c r="H53" s="3" t="str">
        <f>[1]!Export_inscrits[[#This Row],[Localité]]</f>
        <v>Lignières</v>
      </c>
    </row>
    <row r="54" spans="1:8" x14ac:dyDescent="0.3">
      <c r="A54" s="3">
        <f>[1]!Export_inscrits[[#This Row],[N stand]]</f>
        <v>53</v>
      </c>
      <c r="B54" s="3">
        <f>[1]!Export_inscrits[[#This Row],[N° Prod.]]</f>
        <v>6593</v>
      </c>
      <c r="C54" s="3" t="str">
        <f>[1]!Export_inscrits[[#This Row],[Raison sociale]]</f>
        <v>Chez Denis Sàrl</v>
      </c>
      <c r="D54" s="3" t="str">
        <f>[1]!Export_inscrits[[#This Row],[Nom]]</f>
        <v>Grossrieder</v>
      </c>
      <c r="E54" s="3" t="str">
        <f>[1]!Export_inscrits[[#This Row],[Prénom]]</f>
        <v>Denis</v>
      </c>
      <c r="F54" s="3" t="str">
        <f>[1]!Export_inscrits[[#This Row],[Adresse]]</f>
        <v>Impasse Pra Girard 4</v>
      </c>
      <c r="G54" s="6" t="str">
        <f>[1]!Export_inscrits[[#This Row],[NPA]]</f>
        <v>1647</v>
      </c>
      <c r="H54" s="3" t="str">
        <f>[1]!Export_inscrits[[#This Row],[Localité]]</f>
        <v>Corbières</v>
      </c>
    </row>
    <row r="55" spans="1:8" x14ac:dyDescent="0.3">
      <c r="A55" s="3">
        <f>[1]!Export_inscrits[[#This Row],[N stand]]</f>
        <v>54</v>
      </c>
      <c r="B55" s="3">
        <f>[1]!Export_inscrits[[#This Row],[N° Prod.]]</f>
        <v>11895</v>
      </c>
      <c r="C55" s="3" t="str">
        <f>[1]!Export_inscrits[[#This Row],[Raison sociale]]</f>
        <v>Puure-Gnuss</v>
      </c>
      <c r="D55" s="3" t="str">
        <f>[1]!Export_inscrits[[#This Row],[Nom]]</f>
        <v>Zulliger</v>
      </c>
      <c r="E55" s="3" t="str">
        <f>[1]!Export_inscrits[[#This Row],[Prénom]]</f>
        <v>Anita</v>
      </c>
      <c r="F55" s="3" t="str">
        <f>[1]!Export_inscrits[[#This Row],[Adresse]]</f>
        <v>Dörfli 2</v>
      </c>
      <c r="G55" s="6" t="str">
        <f>[1]!Export_inscrits[[#This Row],[NPA]]</f>
        <v>4919</v>
      </c>
      <c r="H55" s="3" t="str">
        <f>[1]!Export_inscrits[[#This Row],[Localité]]</f>
        <v>Reisiswil</v>
      </c>
    </row>
    <row r="56" spans="1:8" x14ac:dyDescent="0.3">
      <c r="A56" s="3">
        <f>[1]!Export_inscrits[[#This Row],[N stand]]</f>
        <v>55</v>
      </c>
      <c r="B56" s="3">
        <f>[1]!Export_inscrits[[#This Row],[N° Prod.]]</f>
        <v>11898</v>
      </c>
      <c r="C56" s="3" t="str">
        <f>[1]!Export_inscrits[[#This Row],[Raison sociale]]</f>
        <v>Le Fait Maison</v>
      </c>
      <c r="D56" s="3" t="str">
        <f>[1]!Export_inscrits[[#This Row],[Nom]]</f>
        <v>Luginbuhl</v>
      </c>
      <c r="E56" s="3" t="str">
        <f>[1]!Export_inscrits[[#This Row],[Prénom]]</f>
        <v>Sandrine</v>
      </c>
      <c r="F56" s="3" t="str">
        <f>[1]!Export_inscrits[[#This Row],[Adresse]]</f>
        <v>Grand-Rue 15</v>
      </c>
      <c r="G56" s="6" t="str">
        <f>[1]!Export_inscrits[[#This Row],[NPA]]</f>
        <v>2710</v>
      </c>
      <c r="H56" s="3" t="str">
        <f>[1]!Export_inscrits[[#This Row],[Localité]]</f>
        <v>Tavannes</v>
      </c>
    </row>
    <row r="57" spans="1:8" x14ac:dyDescent="0.3">
      <c r="A57" s="3">
        <f>[1]!Export_inscrits[[#This Row],[N stand]]</f>
        <v>56</v>
      </c>
      <c r="B57" s="3">
        <f>[1]!Export_inscrits[[#This Row],[N° Prod.]]</f>
        <v>11960</v>
      </c>
      <c r="C57" s="3" t="str">
        <f>[1]!Export_inscrits[[#This Row],[Raison sociale]]</f>
        <v>La Ferme Bio Du Paigre</v>
      </c>
      <c r="D57" s="3" t="str">
        <f>[1]!Export_inscrits[[#This Row],[Nom]]</f>
        <v>Gerber</v>
      </c>
      <c r="E57" s="3" t="str">
        <f>[1]!Export_inscrits[[#This Row],[Prénom]]</f>
        <v>Jérémie</v>
      </c>
      <c r="F57" s="3" t="str">
        <f>[1]!Export_inscrits[[#This Row],[Adresse]]</f>
        <v>Clos Aux Miserez 216</v>
      </c>
      <c r="G57" s="6" t="str">
        <f>[1]!Export_inscrits[[#This Row],[NPA]]</f>
        <v>2718</v>
      </c>
      <c r="H57" s="3" t="str">
        <f>[1]!Export_inscrits[[#This Row],[Localité]]</f>
        <v>Lajoux (JU)</v>
      </c>
    </row>
    <row r="58" spans="1:8" x14ac:dyDescent="0.3">
      <c r="A58" s="3">
        <f>[1]!Export_inscrits[[#This Row],[N stand]]</f>
        <v>57</v>
      </c>
      <c r="B58" s="3">
        <f>[1]!Export_inscrits[[#This Row],[N° Prod.]]</f>
        <v>0</v>
      </c>
      <c r="C58" s="3" t="str">
        <f>[1]!Export_inscrits[[#This Row],[Raison sociale]]</f>
        <v>S.E.E.M.S. SA</v>
      </c>
      <c r="D58" s="3" t="str">
        <f>[1]!Export_inscrits[[#This Row],[Nom]]</f>
        <v xml:space="preserve">Guex </v>
      </c>
      <c r="E58" s="3" t="str">
        <f>[1]!Export_inscrits[[#This Row],[Prénom]]</f>
        <v>Christian</v>
      </c>
      <c r="F58" s="3" t="str">
        <f>[1]!Export_inscrits[[#This Row],[Adresse]]</f>
        <v>Route du Grand-St-Bernard 82</v>
      </c>
      <c r="G58" s="6" t="str">
        <f>[1]!Export_inscrits[[#This Row],[NPA]]</f>
        <v>1933</v>
      </c>
      <c r="H58" s="3" t="str">
        <f>[1]!Export_inscrits[[#This Row],[Localité]]</f>
        <v>Sembrancher</v>
      </c>
    </row>
    <row r="59" spans="1:8" x14ac:dyDescent="0.3">
      <c r="A59" s="3">
        <f>[1]!Export_inscrits[[#This Row],[N stand]]</f>
        <v>58</v>
      </c>
      <c r="B59" s="3">
        <f>[1]!Export_inscrits[[#This Row],[N° Prod.]]</f>
        <v>11925</v>
      </c>
      <c r="C59" s="3"/>
      <c r="D59" s="3" t="str">
        <f>[1]!Export_inscrits[[#This Row],[Nom]]</f>
        <v xml:space="preserve">Novati </v>
      </c>
      <c r="E59" s="3" t="str">
        <f>[1]!Export_inscrits[[#This Row],[Prénom]]</f>
        <v xml:space="preserve">Yari &amp; Alice </v>
      </c>
      <c r="F59" s="3" t="str">
        <f>[1]!Export_inscrits[[#This Row],[Adresse]]</f>
        <v>Via Cantonale 16</v>
      </c>
      <c r="G59" s="6" t="str">
        <f>[1]!Export_inscrits[[#This Row],[NPA]]</f>
        <v>6818</v>
      </c>
      <c r="H59" s="3" t="str">
        <f>[1]!Export_inscrits[[#This Row],[Localité]]</f>
        <v>Val Mara</v>
      </c>
    </row>
    <row r="60" spans="1:8" x14ac:dyDescent="0.3">
      <c r="A60" s="3">
        <f>[1]!Export_inscrits[[#This Row],[N stand]]</f>
        <v>59</v>
      </c>
      <c r="B60" s="3">
        <f>[1]!Export_inscrits[[#This Row],[N° Prod.]]</f>
        <v>729</v>
      </c>
      <c r="C60" s="3" t="str">
        <f>[1]!Export_inscrits[[#This Row],[Raison sociale]]</f>
        <v>Distillerie Schneider Sàrl</v>
      </c>
      <c r="D60" s="3" t="str">
        <f>[1]!Export_inscrits[[#This Row],[Nom]]</f>
        <v>Schneider</v>
      </c>
      <c r="E60" s="3" t="str">
        <f>[1]!Export_inscrits[[#This Row],[Prénom]]</f>
        <v>Frédéric et Raluca</v>
      </c>
      <c r="F60" s="3" t="str">
        <f>[1]!Export_inscrits[[#This Row],[Adresse]]</f>
        <v>Rue du Château 22</v>
      </c>
      <c r="G60" s="6" t="str">
        <f>[1]!Export_inscrits[[#This Row],[NPA]]</f>
        <v>2952</v>
      </c>
      <c r="H60" s="3" t="str">
        <f>[1]!Export_inscrits[[#This Row],[Localité]]</f>
        <v>Cornol</v>
      </c>
    </row>
    <row r="61" spans="1:8" x14ac:dyDescent="0.3">
      <c r="A61" s="3">
        <f>[1]!Export_inscrits[[#This Row],[N stand]]</f>
        <v>60</v>
      </c>
      <c r="B61" s="3">
        <f>[1]!Export_inscrits[[#This Row],[N° Prod.]]</f>
        <v>11709</v>
      </c>
      <c r="C61" s="3" t="str">
        <f>[1]!Export_inscrits[[#This Row],[Raison sociale]]</f>
        <v>L'Orthéria Sàrl</v>
      </c>
      <c r="D61" s="3" t="str">
        <f>[1]!Export_inscrits[[#This Row],[Nom]]</f>
        <v>Bruchez</v>
      </c>
      <c r="E61" s="3" t="str">
        <f>[1]!Export_inscrits[[#This Row],[Prénom]]</f>
        <v>Raphael</v>
      </c>
      <c r="F61" s="3" t="str">
        <f>[1]!Export_inscrits[[#This Row],[Adresse]]</f>
        <v>Rue des Dents de Morcles 3C</v>
      </c>
      <c r="G61" s="6" t="str">
        <f>[1]!Export_inscrits[[#This Row],[NPA]]</f>
        <v>1890</v>
      </c>
      <c r="H61" s="3" t="str">
        <f>[1]!Export_inscrits[[#This Row],[Localité]]</f>
        <v>Saint-Maurice</v>
      </c>
    </row>
    <row r="62" spans="1:8" x14ac:dyDescent="0.3">
      <c r="A62" s="3">
        <f>[1]!Export_inscrits[[#This Row],[N stand]]</f>
        <v>61</v>
      </c>
      <c r="B62" s="3">
        <f>[1]!Export_inscrits[[#This Row],[N° Prod.]]</f>
        <v>11905</v>
      </c>
      <c r="C62" s="3" t="str">
        <f>[1]!Export_inscrits[[#This Row],[Raison sociale]]</f>
        <v>Primatessa AG</v>
      </c>
      <c r="D62" s="3" t="str">
        <f>[1]!Export_inscrits[[#This Row],[Nom]]</f>
        <v>Gasser</v>
      </c>
      <c r="E62" s="3" t="str">
        <f>[1]!Export_inscrits[[#This Row],[Prénom]]</f>
        <v>Samuel</v>
      </c>
      <c r="F62" s="3" t="str">
        <f>[1]!Export_inscrits[[#This Row],[Adresse]]</f>
        <v>Bagewil 3</v>
      </c>
      <c r="G62" s="6" t="str">
        <f>[1]!Export_inscrits[[#This Row],[NPA]]</f>
        <v>3184</v>
      </c>
      <c r="H62" s="3" t="str">
        <f>[1]!Export_inscrits[[#This Row],[Localité]]</f>
        <v>Wünnewil-Flamatt</v>
      </c>
    </row>
    <row r="63" spans="1:8" x14ac:dyDescent="0.3">
      <c r="A63" s="3">
        <f>[1]!Export_inscrits[[#This Row],[N stand]]</f>
        <v>62</v>
      </c>
      <c r="B63" s="3">
        <f>[1]!Export_inscrits[[#This Row],[N° Prod.]]</f>
        <v>11984</v>
      </c>
      <c r="C63" s="3" t="str">
        <f>[1]!Export_inscrits[[#This Row],[Raison sociale]]</f>
        <v>La Cave de Genève SA</v>
      </c>
      <c r="D63" s="3" t="str">
        <f>[1]!Export_inscrits[[#This Row],[Nom]]</f>
        <v>Graber</v>
      </c>
      <c r="E63" s="3" t="str">
        <f>[1]!Export_inscrits[[#This Row],[Prénom]]</f>
        <v>Nicolas</v>
      </c>
      <c r="F63" s="3" t="str">
        <f>[1]!Export_inscrits[[#This Row],[Adresse]]</f>
        <v>Rue du Pré-Bouvier 30</v>
      </c>
      <c r="G63" s="6" t="str">
        <f>[1]!Export_inscrits[[#This Row],[NPA]]</f>
        <v>1242</v>
      </c>
      <c r="H63" s="3" t="str">
        <f>[1]!Export_inscrits[[#This Row],[Localité]]</f>
        <v>Satigny</v>
      </c>
    </row>
    <row r="64" spans="1:8" x14ac:dyDescent="0.3">
      <c r="A64" s="3">
        <f>[1]!Export_inscrits[[#This Row],[N stand]]</f>
        <v>63</v>
      </c>
      <c r="B64" s="3">
        <f>[1]!Export_inscrits[[#This Row],[N° Prod.]]</f>
        <v>11920</v>
      </c>
      <c r="C64" s="3" t="str">
        <f>[1]!Export_inscrits[[#This Row],[Raison sociale]]</f>
        <v>Gazzose Ticinesi SA</v>
      </c>
      <c r="D64" s="3" t="str">
        <f>[1]!Export_inscrits[[#This Row],[Nom]]</f>
        <v>Salsi</v>
      </c>
      <c r="E64" s="3" t="str">
        <f>[1]!Export_inscrits[[#This Row],[Prénom]]</f>
        <v>Kevin</v>
      </c>
      <c r="F64" s="3" t="str">
        <f>[1]!Export_inscrits[[#This Row],[Adresse]]</f>
        <v>c/o FBL Sagl. - Via Vela 8</v>
      </c>
      <c r="G64" s="6" t="str">
        <f>[1]!Export_inscrits[[#This Row],[NPA]]</f>
        <v>6600</v>
      </c>
      <c r="H64" s="3" t="str">
        <f>[1]!Export_inscrits[[#This Row],[Localité]]</f>
        <v>Locarno</v>
      </c>
    </row>
    <row r="65" spans="1:8" x14ac:dyDescent="0.3">
      <c r="A65" s="3">
        <f>[1]!Export_inscrits[[#This Row],[N stand]]</f>
        <v>64</v>
      </c>
      <c r="B65" s="3">
        <f>[1]!Export_inscrits[[#This Row],[N° Prod.]]</f>
        <v>11773</v>
      </c>
      <c r="C65" s="3" t="str">
        <f>[1]!Export_inscrits[[#This Row],[Raison sociale]]</f>
        <v>Trois-Lacs Ciders Sàrl</v>
      </c>
      <c r="D65" s="3" t="str">
        <f>[1]!Export_inscrits[[#This Row],[Nom]]</f>
        <v>Queloz</v>
      </c>
      <c r="E65" s="3" t="str">
        <f>[1]!Export_inscrits[[#This Row],[Prénom]]</f>
        <v>Maxime</v>
      </c>
      <c r="F65" s="3" t="str">
        <f>[1]!Export_inscrits[[#This Row],[Adresse]]</f>
        <v>Citadelle 2A</v>
      </c>
      <c r="G65" s="6" t="str">
        <f>[1]!Export_inscrits[[#This Row],[NPA]]</f>
        <v>2525</v>
      </c>
      <c r="H65" s="3" t="str">
        <f>[1]!Export_inscrits[[#This Row],[Localité]]</f>
        <v>Le Landeron</v>
      </c>
    </row>
    <row r="66" spans="1:8" x14ac:dyDescent="0.3">
      <c r="A66" s="3">
        <f>[1]!Export_inscrits[[#This Row],[N stand]]</f>
        <v>65</v>
      </c>
      <c r="B66" s="3">
        <f>[1]!Export_inscrits[[#This Row],[N° Prod.]]</f>
        <v>11297</v>
      </c>
      <c r="C66" s="3" t="str">
        <f>[1]!Export_inscrits[[#This Row],[Raison sociale]]</f>
        <v>Cave de la Pierre</v>
      </c>
      <c r="D66" s="3" t="str">
        <f>[1]!Export_inscrits[[#This Row],[Nom]]</f>
        <v>Clavien</v>
      </c>
      <c r="E66" s="3" t="str">
        <f>[1]!Export_inscrits[[#This Row],[Prénom]]</f>
        <v>Samuel</v>
      </c>
      <c r="F66" s="3" t="str">
        <f>[1]!Export_inscrits[[#This Row],[Adresse]]</f>
        <v>Route de Planige 15</v>
      </c>
      <c r="G66" s="6" t="str">
        <f>[1]!Export_inscrits[[#This Row],[NPA]]</f>
        <v>3973</v>
      </c>
      <c r="H66" s="3" t="str">
        <f>[1]!Export_inscrits[[#This Row],[Localité]]</f>
        <v>Venthône</v>
      </c>
    </row>
    <row r="67" spans="1:8" x14ac:dyDescent="0.3">
      <c r="A67" s="3">
        <f>[1]!Export_inscrits[[#This Row],[N stand]]</f>
        <v>66</v>
      </c>
      <c r="B67" s="3">
        <f>[1]!Export_inscrits[[#This Row],[N° Prod.]]</f>
        <v>610</v>
      </c>
      <c r="C67" s="3" t="str">
        <f>[1]!Export_inscrits[[#This Row],[Raison sociale]]</f>
        <v>Absinthe Benoit</v>
      </c>
      <c r="D67" s="3" t="str">
        <f>[1]!Export_inscrits[[#This Row],[Nom]]</f>
        <v>Benoit</v>
      </c>
      <c r="E67" s="3" t="str">
        <f>[1]!Export_inscrits[[#This Row],[Prénom]]</f>
        <v>Yves</v>
      </c>
      <c r="F67" s="3" t="str">
        <f>[1]!Export_inscrits[[#This Row],[Adresse]]</f>
        <v>Derrière les Jardins 5</v>
      </c>
      <c r="G67" s="6" t="str">
        <f>[1]!Export_inscrits[[#This Row],[NPA]]</f>
        <v>2112</v>
      </c>
      <c r="H67" s="3" t="str">
        <f>[1]!Export_inscrits[[#This Row],[Localité]]</f>
        <v>Môtiers</v>
      </c>
    </row>
    <row r="68" spans="1:8" x14ac:dyDescent="0.3">
      <c r="A68" s="3">
        <f>[1]!Export_inscrits[[#This Row],[N stand]]</f>
        <v>67</v>
      </c>
      <c r="B68" s="3">
        <f>[1]!Export_inscrits[[#This Row],[N° Prod.]]</f>
        <v>57</v>
      </c>
      <c r="C68" s="3" t="str">
        <f>[1]!Export_inscrits[[#This Row],[Raison sociale]]</f>
        <v>Terre &amp; Nature Publications SA</v>
      </c>
      <c r="D68" s="3" t="str">
        <f>[1]!Export_inscrits[[#This Row],[Nom]]</f>
        <v>Dizerens</v>
      </c>
      <c r="E68" s="3" t="str">
        <f>[1]!Export_inscrits[[#This Row],[Prénom]]</f>
        <v>Samantha</v>
      </c>
      <c r="F68" s="3" t="str">
        <f>[1]!Export_inscrits[[#This Row],[Adresse]]</f>
        <v>Chemin des Tullières</v>
      </c>
      <c r="G68" s="6">
        <f>[1]!Export_inscrits[[#This Row],[NPA]]</f>
        <v>1028</v>
      </c>
      <c r="H68" s="3" t="str">
        <f>[1]!Export_inscrits[[#This Row],[Localité]]</f>
        <v>Préverenges</v>
      </c>
    </row>
    <row r="69" spans="1:8" x14ac:dyDescent="0.3">
      <c r="A69" s="3">
        <f>[1]!Export_inscrits[[#This Row],[N stand]]</f>
        <v>68</v>
      </c>
      <c r="B69" s="3">
        <f>[1]!Export_inscrits[[#This Row],[N° Prod.]]</f>
        <v>11702</v>
      </c>
      <c r="C69" s="3" t="str">
        <f>[1]!Export_inscrits[[#This Row],[Raison sociale]]</f>
        <v>Ciprès Sàrl</v>
      </c>
      <c r="D69" s="3" t="str">
        <f>[1]!Export_inscrits[[#This Row],[Nom]]</f>
        <v>Laville</v>
      </c>
      <c r="E69" s="3" t="str">
        <f>[1]!Export_inscrits[[#This Row],[Prénom]]</f>
        <v>Danièle</v>
      </c>
      <c r="F69" s="3" t="str">
        <f>[1]!Export_inscrits[[#This Row],[Adresse]]</f>
        <v>route de Fahy 7</v>
      </c>
      <c r="G69" s="6" t="str">
        <f>[1]!Export_inscrits[[#This Row],[NPA]]</f>
        <v>2907</v>
      </c>
      <c r="H69" s="3" t="str">
        <f>[1]!Export_inscrits[[#This Row],[Localité]]</f>
        <v>Haute-Ajoie</v>
      </c>
    </row>
    <row r="70" spans="1:8" x14ac:dyDescent="0.3">
      <c r="A70" s="3">
        <f>[1]!Export_inscrits[[#This Row],[N stand]]</f>
        <v>69</v>
      </c>
      <c r="B70" s="3">
        <f>[1]!Export_inscrits[[#This Row],[N° Prod.]]</f>
        <v>0</v>
      </c>
      <c r="C70" s="3" t="str">
        <f>[1]!Export_inscrits[[#This Row],[Raison sociale]]</f>
        <v>Association romande Marché Paysan</v>
      </c>
      <c r="D70" s="3" t="str">
        <f>[1]!Export_inscrits[[#This Row],[Nom]]</f>
        <v>Reddani</v>
      </c>
      <c r="E70" s="3" t="str">
        <f>[1]!Export_inscrits[[#This Row],[Prénom]]</f>
        <v>Jawad</v>
      </c>
      <c r="F70" s="3" t="str">
        <f>[1]!Export_inscrits[[#This Row],[Adresse]]</f>
        <v>Av des Jordils 3</v>
      </c>
      <c r="G70" s="6">
        <f>[1]!Export_inscrits[[#This Row],[NPA]]</f>
        <v>1001</v>
      </c>
      <c r="H70" s="3" t="str">
        <f>[1]!Export_inscrits[[#This Row],[Localité]]</f>
        <v>Lausanne</v>
      </c>
    </row>
    <row r="71" spans="1:8" x14ac:dyDescent="0.3">
      <c r="A71" s="3">
        <f>[1]!Export_inscrits[[#This Row],[N stand]]</f>
        <v>70</v>
      </c>
      <c r="B71" s="3">
        <f>[1]!Export_inscrits[[#This Row],[N° Prod.]]</f>
        <v>1024</v>
      </c>
      <c r="C71" s="3" t="str">
        <f>[1]!Export_inscrits[[#This Row],[Raison sociale]]</f>
        <v>Domaine La Place du château d'Ayent</v>
      </c>
      <c r="D71" s="3" t="str">
        <f>[1]!Export_inscrits[[#This Row],[Nom]]</f>
        <v>Dussex</v>
      </c>
      <c r="E71" s="3" t="str">
        <f>[1]!Export_inscrits[[#This Row],[Prénom]]</f>
        <v>Pierre</v>
      </c>
      <c r="F71" s="3" t="str">
        <f>[1]!Export_inscrits[[#This Row],[Adresse]]</f>
        <v>Rte de la Place 94</v>
      </c>
      <c r="G71" s="6" t="str">
        <f>[1]!Export_inscrits[[#This Row],[NPA]]</f>
        <v>1966</v>
      </c>
      <c r="H71" s="3" t="str">
        <f>[1]!Export_inscrits[[#This Row],[Localité]]</f>
        <v>Ayent</v>
      </c>
    </row>
    <row r="72" spans="1:8" x14ac:dyDescent="0.3">
      <c r="A72" s="3">
        <f>[1]!Export_inscrits[[#This Row],[N stand]]</f>
        <v>71</v>
      </c>
      <c r="B72" s="3">
        <f>[1]!Export_inscrits[[#This Row],[N° Prod.]]</f>
        <v>11899</v>
      </c>
      <c r="C72" s="3"/>
      <c r="D72" s="3" t="str">
        <f>[1]!Export_inscrits[[#This Row],[Nom]]</f>
        <v>Moussa</v>
      </c>
      <c r="E72" s="3" t="str">
        <f>[1]!Export_inscrits[[#This Row],[Prénom]]</f>
        <v>Ambre et Ethan</v>
      </c>
      <c r="F72" s="3" t="str">
        <f>[1]!Export_inscrits[[#This Row],[Adresse]]</f>
        <v>Route de Courtavon 20</v>
      </c>
      <c r="G72" s="6" t="str">
        <f>[1]!Export_inscrits[[#This Row],[NPA]]</f>
        <v>2946</v>
      </c>
      <c r="H72" s="3" t="str">
        <f>[1]!Export_inscrits[[#This Row],[Localité]]</f>
        <v xml:space="preserve">Miecourt </v>
      </c>
    </row>
    <row r="73" spans="1:8" x14ac:dyDescent="0.3">
      <c r="A73" s="3">
        <f>[1]!Export_inscrits[[#This Row],[N stand]]</f>
        <v>72</v>
      </c>
      <c r="B73" s="3">
        <f>[1]!Export_inscrits[[#This Row],[N° Prod.]]</f>
        <v>11651</v>
      </c>
      <c r="C73" s="3" t="str">
        <f>[1]!Export_inscrits[[#This Row],[Raison sociale]]</f>
        <v>Jurassic Spirits Sàrl</v>
      </c>
      <c r="D73" s="3" t="str">
        <f>[1]!Export_inscrits[[#This Row],[Nom]]</f>
        <v>Mikula</v>
      </c>
      <c r="E73" s="3" t="str">
        <f>[1]!Export_inscrits[[#This Row],[Prénom]]</f>
        <v>Lukas</v>
      </c>
      <c r="F73" s="3" t="str">
        <f>[1]!Export_inscrits[[#This Row],[Adresse]]</f>
        <v>Rue de l'Eglise 37</v>
      </c>
      <c r="G73" s="6" t="str">
        <f>[1]!Export_inscrits[[#This Row],[NPA]]</f>
        <v>2942</v>
      </c>
      <c r="H73" s="3" t="str">
        <f>[1]!Export_inscrits[[#This Row],[Localité]]</f>
        <v>Alle</v>
      </c>
    </row>
    <row r="74" spans="1:8" x14ac:dyDescent="0.3">
      <c r="A74" s="3">
        <f>[1]!Export_inscrits[[#This Row],[N stand]]</f>
        <v>73</v>
      </c>
      <c r="B74" s="3">
        <f>[1]!Export_inscrits[[#This Row],[N° Prod.]]</f>
        <v>772</v>
      </c>
      <c r="C74" s="3" t="str">
        <f>[1]!Export_inscrits[[#This Row],[Raison sociale]]</f>
        <v>Apis Sagl</v>
      </c>
      <c r="D74" s="3" t="str">
        <f>[1]!Export_inscrits[[#This Row],[Nom]]</f>
        <v>Fumagalli</v>
      </c>
      <c r="E74" s="3" t="str">
        <f>[1]!Export_inscrits[[#This Row],[Prénom]]</f>
        <v>Christian</v>
      </c>
      <c r="F74" s="3" t="str">
        <f>[1]!Export_inscrits[[#This Row],[Adresse]]</f>
        <v>Via Carbonera 8</v>
      </c>
      <c r="G74" s="6" t="str">
        <f>[1]!Export_inscrits[[#This Row],[NPA]]</f>
        <v>6818</v>
      </c>
      <c r="H74" s="3" t="str">
        <f>[1]!Export_inscrits[[#This Row],[Localité]]</f>
        <v>Melano</v>
      </c>
    </row>
    <row r="75" spans="1:8" x14ac:dyDescent="0.3">
      <c r="A75" s="3">
        <f>[1]!Export_inscrits[[#This Row],[N stand]]</f>
        <v>74</v>
      </c>
      <c r="B75" s="3">
        <f>[1]!Export_inscrits[[#This Row],[N° Prod.]]</f>
        <v>11962</v>
      </c>
      <c r="C75" s="3" t="str">
        <f>[1]!Export_inscrits[[#This Row],[Raison sociale]]</f>
        <v>L'Alchimista Ticinese</v>
      </c>
      <c r="D75" s="3" t="str">
        <f>[1]!Export_inscrits[[#This Row],[Nom]]</f>
        <v>Regazzoni</v>
      </c>
      <c r="E75" s="3" t="str">
        <f>[1]!Export_inscrits[[#This Row],[Prénom]]</f>
        <v>Mattia</v>
      </c>
      <c r="F75" s="3" t="str">
        <f>[1]!Export_inscrits[[#This Row],[Adresse]]</f>
        <v>via fontana verde 2</v>
      </c>
      <c r="G75" s="6" t="str">
        <f>[1]!Export_inscrits[[#This Row],[NPA]]</f>
        <v>6963</v>
      </c>
      <c r="H75" s="3" t="str">
        <f>[1]!Export_inscrits[[#This Row],[Localité]]</f>
        <v>Lugano</v>
      </c>
    </row>
    <row r="76" spans="1:8" x14ac:dyDescent="0.3">
      <c r="A76" s="3">
        <f>[1]!Export_inscrits[[#This Row],[N stand]]</f>
        <v>75</v>
      </c>
      <c r="B76" s="3">
        <f>[1]!Export_inscrits[[#This Row],[N° Prod.]]</f>
        <v>11232</v>
      </c>
      <c r="C76" s="3" t="str">
        <f>[1]!Export_inscrits[[#This Row],[Raison sociale]]</f>
        <v>Gagygnole SA</v>
      </c>
      <c r="D76" s="3" t="str">
        <f>[1]!Export_inscrits[[#This Row],[Nom]]</f>
        <v>Gyger</v>
      </c>
      <c r="E76" s="3" t="str">
        <f>[1]!Export_inscrits[[#This Row],[Prénom]]</f>
        <v>Gaëtan</v>
      </c>
      <c r="F76" s="3" t="str">
        <f>[1]!Export_inscrits[[#This Row],[Adresse]]</f>
        <v>Derrière les Hôtas 25</v>
      </c>
      <c r="G76" s="6" t="str">
        <f>[1]!Export_inscrits[[#This Row],[NPA]]</f>
        <v>2748</v>
      </c>
      <c r="H76" s="3" t="str">
        <f>[1]!Export_inscrits[[#This Row],[Localité]]</f>
        <v>Souboz</v>
      </c>
    </row>
    <row r="77" spans="1:8" x14ac:dyDescent="0.3">
      <c r="A77" s="3">
        <f>[1]!Export_inscrits[[#This Row],[N stand]]</f>
        <v>76</v>
      </c>
      <c r="B77" s="3">
        <f>[1]!Export_inscrits[[#This Row],[N° Prod.]]</f>
        <v>11992</v>
      </c>
      <c r="C77" s="3" t="str">
        <f>[1]!Export_inscrits[[#This Row],[Raison sociale]]</f>
        <v>Cave de Lombre</v>
      </c>
      <c r="D77" s="3" t="str">
        <f>[1]!Export_inscrits[[#This Row],[Nom]]</f>
        <v>Mercier</v>
      </c>
      <c r="E77" s="3" t="str">
        <f>[1]!Export_inscrits[[#This Row],[Prénom]]</f>
        <v>Pierre</v>
      </c>
      <c r="F77" s="3" t="str">
        <f>[1]!Export_inscrits[[#This Row],[Adresse]]</f>
        <v>Vieille Route 8</v>
      </c>
      <c r="G77" s="6" t="str">
        <f>[1]!Export_inscrits[[#This Row],[NPA]]</f>
        <v>2612</v>
      </c>
      <c r="H77" s="3" t="str">
        <f>[1]!Export_inscrits[[#This Row],[Localité]]</f>
        <v>Cormoret</v>
      </c>
    </row>
    <row r="78" spans="1:8" x14ac:dyDescent="0.3">
      <c r="A78" s="3">
        <f>[1]!Export_inscrits[[#This Row],[N stand]]</f>
        <v>77</v>
      </c>
      <c r="B78" s="3">
        <f>[1]!Export_inscrits[[#This Row],[N° Prod.]]</f>
        <v>11790</v>
      </c>
      <c r="C78" s="3" t="str">
        <f>[1]!Export_inscrits[[#This Row],[Raison sociale]]</f>
        <v>Caves du Paradis Olivier Roten</v>
      </c>
      <c r="D78" s="3" t="str">
        <f>[1]!Export_inscrits[[#This Row],[Nom]]</f>
        <v>Braun</v>
      </c>
      <c r="E78" s="3" t="str">
        <f>[1]!Export_inscrits[[#This Row],[Prénom]]</f>
        <v>Delphine</v>
      </c>
      <c r="F78" s="3" t="str">
        <f>[1]!Export_inscrits[[#This Row],[Adresse]]</f>
        <v>Route de la Gemmi 135</v>
      </c>
      <c r="G78" s="6" t="str">
        <f>[1]!Export_inscrits[[#This Row],[NPA]]</f>
        <v>3960</v>
      </c>
      <c r="H78" s="3" t="str">
        <f>[1]!Export_inscrits[[#This Row],[Localité]]</f>
        <v>Sierre</v>
      </c>
    </row>
    <row r="79" spans="1:8" x14ac:dyDescent="0.3">
      <c r="A79" s="3">
        <f>[1]!Export_inscrits[[#This Row],[N stand]]</f>
        <v>78</v>
      </c>
      <c r="B79" s="3">
        <f>[1]!Export_inscrits[[#This Row],[N° Prod.]]</f>
        <v>11669</v>
      </c>
      <c r="C79" s="3" t="str">
        <f>[1]!Export_inscrits[[#This Row],[Raison sociale]]</f>
        <v>Donato Cedola | Liquori del Paradiso</v>
      </c>
      <c r="D79" s="3" t="str">
        <f>[1]!Export_inscrits[[#This Row],[Nom]]</f>
        <v>Cedola</v>
      </c>
      <c r="E79" s="3" t="str">
        <f>[1]!Export_inscrits[[#This Row],[Prénom]]</f>
        <v>Donato</v>
      </c>
      <c r="F79" s="3" t="str">
        <f>[1]!Export_inscrits[[#This Row],[Adresse]]</f>
        <v>Via ai Grotti 7</v>
      </c>
      <c r="G79" s="6" t="str">
        <f>[1]!Export_inscrits[[#This Row],[NPA]]</f>
        <v>6900</v>
      </c>
      <c r="H79" s="3" t="str">
        <f>[1]!Export_inscrits[[#This Row],[Localité]]</f>
        <v>Paradiso</v>
      </c>
    </row>
    <row r="80" spans="1:8" x14ac:dyDescent="0.3">
      <c r="A80" s="3">
        <f>[1]!Export_inscrits[[#This Row],[N stand]]</f>
        <v>79</v>
      </c>
      <c r="B80" s="3">
        <f>[1]!Export_inscrits[[#This Row],[N° Prod.]]</f>
        <v>11762</v>
      </c>
      <c r="C80" s="3" t="str">
        <f>[1]!Export_inscrits[[#This Row],[Raison sociale]]</f>
        <v xml:space="preserve">Société cidricole du Pays de Porrentruy </v>
      </c>
      <c r="D80" s="3" t="str">
        <f>[1]!Export_inscrits[[#This Row],[Nom]]</f>
        <v>Bulliard</v>
      </c>
      <c r="E80" s="3" t="str">
        <f>[1]!Export_inscrits[[#This Row],[Prénom]]</f>
        <v>Loïc</v>
      </c>
      <c r="F80" s="3" t="str">
        <f>[1]!Export_inscrits[[#This Row],[Adresse]]</f>
        <v>Rue Pierre- Péquignat 16</v>
      </c>
      <c r="G80" s="6" t="str">
        <f>[1]!Export_inscrits[[#This Row],[NPA]]</f>
        <v>2900</v>
      </c>
      <c r="H80" s="3" t="str">
        <f>[1]!Export_inscrits[[#This Row],[Localité]]</f>
        <v>Porrentruy</v>
      </c>
    </row>
    <row r="81" spans="1:8" x14ac:dyDescent="0.3">
      <c r="A81" s="3">
        <f>[1]!Export_inscrits[[#This Row],[N stand]]</f>
        <v>80</v>
      </c>
      <c r="B81" s="3">
        <f>[1]!Export_inscrits[[#This Row],[N° Prod.]]</f>
        <v>11893</v>
      </c>
      <c r="C81" s="3" t="str">
        <f>[1]!Export_inscrits[[#This Row],[Raison sociale]]</f>
        <v>Domaine de la Devinière</v>
      </c>
      <c r="D81" s="3" t="str">
        <f>[1]!Export_inscrits[[#This Row],[Nom]]</f>
        <v xml:space="preserve">Cretegny </v>
      </c>
      <c r="E81" s="3" t="str">
        <f>[1]!Export_inscrits[[#This Row],[Prénom]]</f>
        <v>Camille</v>
      </c>
      <c r="F81" s="3" t="str">
        <f>[1]!Export_inscrits[[#This Row],[Adresse]]</f>
        <v>Rte du Mandement 101</v>
      </c>
      <c r="G81" s="6" t="str">
        <f>[1]!Export_inscrits[[#This Row],[NPA]]</f>
        <v>1242</v>
      </c>
      <c r="H81" s="3" t="str">
        <f>[1]!Export_inscrits[[#This Row],[Localité]]</f>
        <v>Satigny</v>
      </c>
    </row>
    <row r="82" spans="1:8" x14ac:dyDescent="0.3">
      <c r="A82" s="3">
        <f>[1]!Export_inscrits[[#This Row],[N stand]]</f>
        <v>81</v>
      </c>
      <c r="B82" s="3">
        <f>[1]!Export_inscrits[[#This Row],[N° Prod.]]</f>
        <v>0</v>
      </c>
      <c r="C82" s="3" t="str">
        <f>[1]!Export_inscrits[[#This Row],[Raison sociale]]</f>
        <v>Grand sites du goût</v>
      </c>
      <c r="D82" s="3" t="str">
        <f>[1]!Export_inscrits[[#This Row],[Nom]]</f>
        <v>Schneider</v>
      </c>
      <c r="E82" s="3" t="str">
        <f>[1]!Export_inscrits[[#This Row],[Prénom]]</f>
        <v>Barbara</v>
      </c>
      <c r="F82" s="3" t="str">
        <f>[1]!Export_inscrits[[#This Row],[Adresse]]</f>
        <v>Case postale 99</v>
      </c>
      <c r="G82" s="6">
        <f>[1]!Export_inscrits[[#This Row],[NPA]]</f>
        <v>1001</v>
      </c>
      <c r="H82" s="3" t="str">
        <f>[1]!Export_inscrits[[#This Row],[Localité]]</f>
        <v>Lausanne</v>
      </c>
    </row>
    <row r="83" spans="1:8" x14ac:dyDescent="0.3">
      <c r="A83" s="3">
        <f>[1]!Export_inscrits[[#This Row],[N stand]]</f>
        <v>82</v>
      </c>
      <c r="B83" s="3">
        <f>[1]!Export_inscrits[[#This Row],[N° Prod.]]</f>
        <v>11912</v>
      </c>
      <c r="C83" s="3" t="str">
        <f>[1]!Export_inscrits[[#This Row],[Raison sociale]]</f>
        <v>Boissons Fiora Sarl</v>
      </c>
      <c r="D83" s="3" t="str">
        <f>[1]!Export_inscrits[[#This Row],[Nom]]</f>
        <v>Fiora</v>
      </c>
      <c r="E83" s="3" t="str">
        <f>[1]!Export_inscrits[[#This Row],[Prénom]]</f>
        <v>Michel</v>
      </c>
      <c r="F83" s="3" t="str">
        <f>[1]!Export_inscrits[[#This Row],[Adresse]]</f>
        <v>Route du Fond de Saleinaz 12</v>
      </c>
      <c r="G83" s="6" t="str">
        <f>[1]!Export_inscrits[[#This Row],[NPA]]</f>
        <v>1943</v>
      </c>
      <c r="H83" s="3" t="str">
        <f>[1]!Export_inscrits[[#This Row],[Localité]]</f>
        <v>Praz De Fort</v>
      </c>
    </row>
    <row r="84" spans="1:8" x14ac:dyDescent="0.3">
      <c r="A84" s="3">
        <f>[1]!Export_inscrits[[#This Row],[N stand]]</f>
        <v>83</v>
      </c>
      <c r="B84" s="3">
        <f>[1]!Export_inscrits[[#This Row],[N° Prod.]]</f>
        <v>0</v>
      </c>
      <c r="C84" s="3" t="str">
        <f>[1]!Export_inscrits[[#This Row],[Raison sociale]]</f>
        <v>Domaine des Loyettes</v>
      </c>
      <c r="D84" s="3" t="str">
        <f>[1]!Export_inscrits[[#This Row],[Nom]]</f>
        <v>Litzstorf</v>
      </c>
      <c r="E84" s="3" t="str">
        <f>[1]!Export_inscrits[[#This Row],[Prénom]]</f>
        <v>Maude</v>
      </c>
      <c r="F84" s="3" t="str">
        <f>[1]!Export_inscrits[[#This Row],[Adresse]]</f>
        <v>Route de Mauborget 9</v>
      </c>
      <c r="G84" s="6">
        <f>[1]!Export_inscrits[[#This Row],[NPA]]</f>
        <v>1421</v>
      </c>
      <c r="H84" s="3" t="str">
        <f>[1]!Export_inscrits[[#This Row],[Localité]]</f>
        <v>Fontaines s/Grandson</v>
      </c>
    </row>
    <row r="85" spans="1:8" x14ac:dyDescent="0.3">
      <c r="A85" s="3">
        <f>[1]!Export_inscrits[[#This Row],[N stand]]</f>
        <v>84</v>
      </c>
      <c r="B85" s="3">
        <f>[1]!Export_inscrits[[#This Row],[N° Prod.]]</f>
        <v>11973</v>
      </c>
      <c r="C85" s="3" t="str">
        <f>[1]!Export_inscrits[[#This Row],[Raison sociale]]</f>
        <v>Service Traiteur La Passion Sàrl</v>
      </c>
      <c r="D85" s="3" t="str">
        <f>[1]!Export_inscrits[[#This Row],[Nom]]</f>
        <v>BRAILLARD</v>
      </c>
      <c r="E85" s="3" t="str">
        <f>[1]!Export_inscrits[[#This Row],[Prénom]]</f>
        <v>Grégory</v>
      </c>
      <c r="F85" s="3" t="str">
        <f>[1]!Export_inscrits[[#This Row],[Adresse]]</f>
        <v>Route des Grands-Bois 4a</v>
      </c>
      <c r="G85" s="6" t="str">
        <f>[1]!Export_inscrits[[#This Row],[NPA]]</f>
        <v>1663</v>
      </c>
      <c r="H85" s="3" t="str">
        <f>[1]!Export_inscrits[[#This Row],[Localité]]</f>
        <v>Epagny</v>
      </c>
    </row>
    <row r="86" spans="1:8" x14ac:dyDescent="0.3">
      <c r="A86" s="3">
        <f>[1]!Export_inscrits[[#This Row],[N stand]]</f>
        <v>85</v>
      </c>
      <c r="B86" s="3">
        <f>[1]!Export_inscrits[[#This Row],[N° Prod.]]</f>
        <v>627</v>
      </c>
      <c r="C86" s="3" t="str">
        <f>[1]!Export_inscrits[[#This Row],[Raison sociale]]</f>
        <v>Schafkäserei Montone</v>
      </c>
      <c r="D86" s="3" t="str">
        <f>[1]!Export_inscrits[[#This Row],[Nom]]</f>
        <v>Holzer</v>
      </c>
      <c r="E86" s="3" t="str">
        <f>[1]!Export_inscrits[[#This Row],[Prénom]]</f>
        <v>Christina</v>
      </c>
      <c r="F86" s="3" t="str">
        <f>[1]!Export_inscrits[[#This Row],[Adresse]]</f>
        <v>Balgen 4</v>
      </c>
      <c r="G86" s="6" t="str">
        <f>[1]!Export_inscrits[[#This Row],[NPA]]</f>
        <v>9315</v>
      </c>
      <c r="H86" s="3" t="str">
        <f>[1]!Export_inscrits[[#This Row],[Localité]]</f>
        <v>Winden</v>
      </c>
    </row>
    <row r="87" spans="1:8" x14ac:dyDescent="0.3">
      <c r="A87" s="3">
        <f>[1]!Export_inscrits[[#This Row],[N stand]]</f>
        <v>86</v>
      </c>
      <c r="B87" s="3">
        <f>[1]!Export_inscrits[[#This Row],[N° Prod.]]</f>
        <v>11783</v>
      </c>
      <c r="C87" s="3" t="str">
        <f>[1]!Export_inscrits[[#This Row],[Raison sociale]]</f>
        <v xml:space="preserve">Mon Producteur Sàrl </v>
      </c>
      <c r="D87" s="3" t="str">
        <f>[1]!Export_inscrits[[#This Row],[Nom]]</f>
        <v>Martinez</v>
      </c>
      <c r="E87" s="3" t="str">
        <f>[1]!Export_inscrits[[#This Row],[Prénom]]</f>
        <v>Jacques</v>
      </c>
      <c r="F87" s="3" t="str">
        <f>[1]!Export_inscrits[[#This Row],[Adresse]]</f>
        <v>Rue Saragoux 1</v>
      </c>
      <c r="G87" s="6" t="str">
        <f>[1]!Export_inscrits[[#This Row],[NPA]]</f>
        <v>1920</v>
      </c>
      <c r="H87" s="3" t="str">
        <f>[1]!Export_inscrits[[#This Row],[Localité]]</f>
        <v>Martigny</v>
      </c>
    </row>
    <row r="88" spans="1:8" x14ac:dyDescent="0.3">
      <c r="A88" s="3">
        <f>[1]!Export_inscrits[[#This Row],[N stand]]</f>
        <v>87</v>
      </c>
      <c r="B88" s="3">
        <f>[1]!Export_inscrits[[#This Row],[N° Prod.]]</f>
        <v>0</v>
      </c>
      <c r="C88" s="3" t="str">
        <f>[1]!Export_inscrits[[#This Row],[Raison sociale]]</f>
        <v>Gakomo</v>
      </c>
      <c r="D88" s="3" t="str">
        <f>[1]!Export_inscrits[[#This Row],[Nom]]</f>
        <v>KAESER</v>
      </c>
      <c r="E88" s="3" t="str">
        <f>[1]!Export_inscrits[[#This Row],[Prénom]]</f>
        <v>JOSIANE</v>
      </c>
      <c r="F88" s="3" t="str">
        <f>[1]!Export_inscrits[[#This Row],[Adresse]]</f>
        <v>Allée de Reynold 15</v>
      </c>
      <c r="G88" s="6" t="str">
        <f>[1]!Export_inscrits[[#This Row],[NPA]]</f>
        <v>1763</v>
      </c>
      <c r="H88" s="3" t="str">
        <f>[1]!Export_inscrits[[#This Row],[Localité]]</f>
        <v>Granges-Paccot</v>
      </c>
    </row>
    <row r="89" spans="1:8" x14ac:dyDescent="0.3">
      <c r="A89" s="3">
        <f>[1]!Export_inscrits[[#This Row],[N stand]]</f>
        <v>88</v>
      </c>
      <c r="B89" s="3">
        <f>[1]!Export_inscrits[[#This Row],[N° Prod.]]</f>
        <v>11904</v>
      </c>
      <c r="C89" s="3" t="str">
        <f>[1]!Export_inscrits[[#This Row],[Raison sociale]]</f>
        <v xml:space="preserve">Bergerie Vallat </v>
      </c>
      <c r="D89" s="3" t="str">
        <f>[1]!Export_inscrits[[#This Row],[Nom]]</f>
        <v>Vallat</v>
      </c>
      <c r="E89" s="3" t="str">
        <f>[1]!Export_inscrits[[#This Row],[Prénom]]</f>
        <v>Jean</v>
      </c>
      <c r="F89" s="3" t="str">
        <f>[1]!Export_inscrits[[#This Row],[Adresse]]</f>
        <v xml:space="preserve">Cras des Chenals 1 </v>
      </c>
      <c r="G89" s="6" t="str">
        <f>[1]!Export_inscrits[[#This Row],[NPA]]</f>
        <v>2830</v>
      </c>
      <c r="H89" s="3" t="str">
        <f>[1]!Export_inscrits[[#This Row],[Localité]]</f>
        <v>Courrendlin</v>
      </c>
    </row>
    <row r="90" spans="1:8" x14ac:dyDescent="0.3">
      <c r="A90" s="3">
        <f>[1]!Export_inscrits[[#This Row],[N stand]]</f>
        <v>89</v>
      </c>
      <c r="B90" s="3">
        <f>[1]!Export_inscrits[[#This Row],[N° Prod.]]</f>
        <v>0</v>
      </c>
      <c r="C90" s="3" t="str">
        <f>[1]!Export_inscrits[[#This Row],[Raison sociale]]</f>
        <v>Ferme des Tilleuls</v>
      </c>
      <c r="D90" s="3" t="str">
        <f>[1]!Export_inscrits[[#This Row],[Nom]]</f>
        <v>Schori</v>
      </c>
      <c r="E90" s="3" t="str">
        <f>[1]!Export_inscrits[[#This Row],[Prénom]]</f>
        <v>Famille</v>
      </c>
      <c r="F90" s="3" t="str">
        <f>[1]!Export_inscrits[[#This Row],[Adresse]]</f>
        <v>Allée des Tilleuls 96</v>
      </c>
      <c r="G90" s="6">
        <f>[1]!Export_inscrits[[#This Row],[NPA]]</f>
        <v>2946</v>
      </c>
      <c r="H90" s="3" t="str">
        <f>[1]!Export_inscrits[[#This Row],[Localité]]</f>
        <v>Miécourt</v>
      </c>
    </row>
    <row r="91" spans="1:8" x14ac:dyDescent="0.3">
      <c r="A91" s="3">
        <f>[1]!Export_inscrits[[#This Row],[N stand]]</f>
        <v>90</v>
      </c>
      <c r="B91" s="3">
        <f>[1]!Export_inscrits[[#This Row],[N° Prod.]]</f>
        <v>11836</v>
      </c>
      <c r="C91" s="3" t="str">
        <f>[1]!Export_inscrits[[#This Row],[Raison sociale]]</f>
        <v>Fromagerie Amstutz SA</v>
      </c>
      <c r="D91" s="3" t="str">
        <f>[1]!Export_inscrits[[#This Row],[Nom]]</f>
        <v xml:space="preserve">Amstutz </v>
      </c>
      <c r="E91" s="3" t="str">
        <f>[1]!Export_inscrits[[#This Row],[Prénom]]</f>
        <v>Menno</v>
      </c>
      <c r="F91" s="3" t="str">
        <f>[1]!Export_inscrits[[#This Row],[Adresse]]</f>
        <v>Fromagerie 46</v>
      </c>
      <c r="G91" s="6" t="str">
        <f>[1]!Export_inscrits[[#This Row],[NPA]]</f>
        <v>2717</v>
      </c>
      <c r="H91" s="3" t="str">
        <f>[1]!Export_inscrits[[#This Row],[Localité]]</f>
        <v>Fornet-Dessous</v>
      </c>
    </row>
    <row r="92" spans="1:8" x14ac:dyDescent="0.3">
      <c r="A92" s="3">
        <f>[1]!Export_inscrits[[#This Row],[N stand]]</f>
        <v>91</v>
      </c>
      <c r="B92" s="3">
        <f>[1]!Export_inscrits[[#This Row],[N° Prod.]]</f>
        <v>11831</v>
      </c>
      <c r="C92" s="3" t="str">
        <f>[1]!Export_inscrits[[#This Row],[Raison sociale]]</f>
        <v>Crêpes et Gaufres</v>
      </c>
      <c r="D92" s="3" t="str">
        <f>[1]!Export_inscrits[[#This Row],[Nom]]</f>
        <v>Mihalache</v>
      </c>
      <c r="E92" s="3" t="str">
        <f>[1]!Export_inscrits[[#This Row],[Prénom]]</f>
        <v>Viorica</v>
      </c>
      <c r="F92" s="3" t="str">
        <f>[1]!Export_inscrits[[#This Row],[Adresse]]</f>
        <v>Le Benevis 21</v>
      </c>
      <c r="G92" s="6" t="str">
        <f>[1]!Export_inscrits[[#This Row],[NPA]]</f>
        <v>2732</v>
      </c>
      <c r="H92" s="3" t="str">
        <f>[1]!Export_inscrits[[#This Row],[Localité]]</f>
        <v>Reconvilier</v>
      </c>
    </row>
    <row r="93" spans="1:8" x14ac:dyDescent="0.3">
      <c r="A93" s="3">
        <f>[1]!Export_inscrits[[#This Row],[N stand]]</f>
        <v>92</v>
      </c>
      <c r="B93" s="3">
        <f>[1]!Export_inscrits[[#This Row],[N° Prod.]]</f>
        <v>11385</v>
      </c>
      <c r="C93" s="3" t="str">
        <f>[1]!Export_inscrits[[#This Row],[Raison sociale]]</f>
        <v>Marché des Chandines</v>
      </c>
      <c r="D93" s="3" t="str">
        <f>[1]!Export_inscrits[[#This Row],[Nom]]</f>
        <v>Ruegsegger</v>
      </c>
      <c r="E93" s="3" t="str">
        <f>[1]!Export_inscrits[[#This Row],[Prénom]]</f>
        <v>Anita et Rudy</v>
      </c>
      <c r="F93" s="3" t="str">
        <f>[1]!Export_inscrits[[#This Row],[Adresse]]</f>
        <v>les Chandines 7</v>
      </c>
      <c r="G93" s="6" t="str">
        <f>[1]!Export_inscrits[[#This Row],[NPA]]</f>
        <v>1567</v>
      </c>
      <c r="H93" s="3" t="str">
        <f>[1]!Export_inscrits[[#This Row],[Localité]]</f>
        <v>Delley-Portalban</v>
      </c>
    </row>
    <row r="94" spans="1:8" x14ac:dyDescent="0.3">
      <c r="A94" s="3">
        <f>[1]!Export_inscrits[[#This Row],[N stand]]</f>
        <v>93</v>
      </c>
      <c r="B94" s="3">
        <f>[1]!Export_inscrits[[#This Row],[N° Prod.]]</f>
        <v>11402</v>
      </c>
      <c r="C94" s="3" t="str">
        <f>[1]!Export_inscrits[[#This Row],[Raison sociale]]</f>
        <v>O'lait Sàrl</v>
      </c>
      <c r="D94" s="3" t="str">
        <f>[1]!Export_inscrits[[#This Row],[Nom]]</f>
        <v>Spielhofer Beroud</v>
      </c>
      <c r="E94" s="3" t="str">
        <f>[1]!Export_inscrits[[#This Row],[Prénom]]</f>
        <v>Agnès</v>
      </c>
      <c r="F94" s="3" t="str">
        <f>[1]!Export_inscrits[[#This Row],[Adresse]]</f>
        <v>Rue du Vallon 35</v>
      </c>
      <c r="G94" s="6" t="str">
        <f>[1]!Export_inscrits[[#This Row],[NPA]]</f>
        <v>2610</v>
      </c>
      <c r="H94" s="3" t="str">
        <f>[1]!Export_inscrits[[#This Row],[Localité]]</f>
        <v>St-Imier</v>
      </c>
    </row>
    <row r="95" spans="1:8" x14ac:dyDescent="0.3">
      <c r="A95" s="3">
        <f>[1]!Export_inscrits[[#This Row],[N stand]]</f>
        <v>118</v>
      </c>
      <c r="B95" s="3">
        <f>[1]!Export_inscrits[[#This Row],[N° Prod.]]</f>
        <v>0</v>
      </c>
      <c r="C95" s="3" t="str">
        <f>[1]!Export_inscrits[[#This Row],[Raison sociale]]</f>
        <v>Boucherie Perusset SA</v>
      </c>
      <c r="D95" s="3" t="str">
        <f>[1]!Export_inscrits[[#This Row],[Nom]]</f>
        <v>Perusset</v>
      </c>
      <c r="E95" s="3" t="str">
        <f>[1]!Export_inscrits[[#This Row],[Prénom]]</f>
        <v>Frédéric</v>
      </c>
      <c r="F95" s="3" t="str">
        <f>[1]!Export_inscrits[[#This Row],[Adresse]]</f>
        <v>Che des Ducats 2</v>
      </c>
      <c r="G95" s="6">
        <f>[1]!Export_inscrits[[#This Row],[NPA]]</f>
        <v>1350</v>
      </c>
      <c r="H95" s="3" t="str">
        <f>[1]!Export_inscrits[[#This Row],[Localité]]</f>
        <v>Orbe</v>
      </c>
    </row>
    <row r="96" spans="1:8" x14ac:dyDescent="0.3">
      <c r="A96" s="3">
        <f>[1]!Export_inscrits[[#This Row],[N stand]]</f>
        <v>119</v>
      </c>
      <c r="B96" s="3">
        <f>[1]!Export_inscrits[[#This Row],[N° Prod.]]</f>
        <v>11933</v>
      </c>
      <c r="C96" s="3" t="str">
        <f>[1]!Export_inscrits[[#This Row],[Raison sociale]]</f>
        <v>Ruche &amp; Flore</v>
      </c>
      <c r="D96" s="3" t="str">
        <f>[1]!Export_inscrits[[#This Row],[Nom]]</f>
        <v>Besnier</v>
      </c>
      <c r="E96" s="3" t="str">
        <f>[1]!Export_inscrits[[#This Row],[Prénom]]</f>
        <v>Florence</v>
      </c>
      <c r="F96" s="3" t="str">
        <f>[1]!Export_inscrits[[#This Row],[Adresse]]</f>
        <v>Grand-rue 76</v>
      </c>
      <c r="G96" s="6" t="str">
        <f>[1]!Export_inscrits[[#This Row],[NPA]]</f>
        <v>1454</v>
      </c>
      <c r="H96" s="3" t="str">
        <f>[1]!Export_inscrits[[#This Row],[Localité]]</f>
        <v>Sainte-Croix</v>
      </c>
    </row>
    <row r="97" spans="1:8" x14ac:dyDescent="0.3">
      <c r="A97" s="3">
        <f>[1]!Export_inscrits[[#This Row],[N stand]]</f>
        <v>120</v>
      </c>
      <c r="B97" s="3">
        <f>[1]!Export_inscrits[[#This Row],[N° Prod.]]</f>
        <v>11913</v>
      </c>
      <c r="C97" s="3" t="str">
        <f>[1]!Export_inscrits[[#This Row],[Raison sociale]]</f>
        <v>Gourmandises de la Gruyère</v>
      </c>
      <c r="D97" s="3" t="str">
        <f>[1]!Export_inscrits[[#This Row],[Nom]]</f>
        <v>Ecoffey</v>
      </c>
      <c r="E97" s="3" t="str">
        <f>[1]!Export_inscrits[[#This Row],[Prénom]]</f>
        <v>Sandra</v>
      </c>
      <c r="F97" s="3" t="str">
        <f>[1]!Export_inscrits[[#This Row],[Adresse]]</f>
        <v>Chemin de Fontanette 7</v>
      </c>
      <c r="G97" s="6" t="str">
        <f>[1]!Export_inscrits[[#This Row],[NPA]]</f>
        <v>1630</v>
      </c>
      <c r="H97" s="3" t="str">
        <f>[1]!Export_inscrits[[#This Row],[Localité]]</f>
        <v>Bulle</v>
      </c>
    </row>
    <row r="98" spans="1:8" x14ac:dyDescent="0.3">
      <c r="A98" s="3">
        <f>[1]!Export_inscrits[[#This Row],[N stand]]</f>
        <v>121</v>
      </c>
      <c r="B98" s="3">
        <f>[1]!Export_inscrits[[#This Row],[N° Prod.]]</f>
        <v>11916</v>
      </c>
      <c r="C98" s="3" t="str">
        <f>[1]!Export_inscrits[[#This Row],[Raison sociale]]</f>
        <v xml:space="preserve">Freddo Nuggets </v>
      </c>
      <c r="D98" s="3" t="str">
        <f>[1]!Export_inscrits[[#This Row],[Nom]]</f>
        <v>Amstutz</v>
      </c>
      <c r="E98" s="3" t="str">
        <f>[1]!Export_inscrits[[#This Row],[Prénom]]</f>
        <v>Frédéric</v>
      </c>
      <c r="F98" s="3" t="str">
        <f>[1]!Export_inscrits[[#This Row],[Adresse]]</f>
        <v>Rte de Delémont 29</v>
      </c>
      <c r="G98" s="6" t="str">
        <f>[1]!Export_inscrits[[#This Row],[NPA]]</f>
        <v>2842</v>
      </c>
      <c r="H98" s="3" t="str">
        <f>[1]!Export_inscrits[[#This Row],[Localité]]</f>
        <v>Rossemaison</v>
      </c>
    </row>
    <row r="99" spans="1:8" x14ac:dyDescent="0.3">
      <c r="A99" s="3">
        <f>[1]!Export_inscrits[[#This Row],[N stand]]</f>
        <v>122</v>
      </c>
      <c r="B99" s="3">
        <f>[1]!Export_inscrits[[#This Row],[N° Prod.]]</f>
        <v>5832</v>
      </c>
      <c r="C99" s="3" t="str">
        <f>[1]!Export_inscrits[[#This Row],[Raison sociale]]</f>
        <v>Jurassic Food</v>
      </c>
      <c r="D99" s="3"/>
      <c r="E99" s="3"/>
      <c r="F99" s="3" t="str">
        <f>[1]!Export_inscrits[[#This Row],[Adresse]]</f>
        <v>Rue des planchettes 15</v>
      </c>
      <c r="G99" s="6">
        <f>[1]!Export_inscrits[[#This Row],[NPA]]</f>
        <v>2900</v>
      </c>
      <c r="H99" s="3" t="str">
        <f>[1]!Export_inscrits[[#This Row],[Localité]]</f>
        <v>Porrentruy</v>
      </c>
    </row>
    <row r="100" spans="1:8" x14ac:dyDescent="0.3">
      <c r="A100" s="3">
        <f>[1]!Export_inscrits[[#This Row],[N stand]]</f>
        <v>123</v>
      </c>
      <c r="B100" s="3">
        <f>[1]!Export_inscrits[[#This Row],[N° Prod.]]</f>
        <v>0</v>
      </c>
      <c r="C100" s="3" t="str">
        <f>[1]!Export_inscrits[[#This Row],[Raison sociale]]</f>
        <v>Hot Fondue Switzerland</v>
      </c>
      <c r="D100" s="3" t="str">
        <f>[1]!Export_inscrits[[#This Row],[Nom]]</f>
        <v>Malik</v>
      </c>
      <c r="E100" s="3" t="str">
        <f>[1]!Export_inscrits[[#This Row],[Prénom]]</f>
        <v>Rabbia</v>
      </c>
      <c r="F100" s="3" t="str">
        <f>[1]!Export_inscrits[[#This Row],[Adresse]]</f>
        <v>Route de Bossey</v>
      </c>
      <c r="G100" s="6">
        <f>[1]!Export_inscrits[[#This Row],[NPA]]</f>
        <v>1256</v>
      </c>
      <c r="H100" s="3" t="str">
        <f>[1]!Export_inscrits[[#This Row],[Localité]]</f>
        <v>Troinex</v>
      </c>
    </row>
    <row r="101" spans="1:8" x14ac:dyDescent="0.3">
      <c r="A101" s="3">
        <f>[1]!Export_inscrits[[#This Row],[N stand]]</f>
        <v>124</v>
      </c>
      <c r="B101" s="3">
        <f>[1]!Export_inscrits[[#This Row],[N° Prod.]]</f>
        <v>11875</v>
      </c>
      <c r="C101" s="3" t="str">
        <f>[1]!Export_inscrits[[#This Row],[Raison sociale]]</f>
        <v>Gourmandises Jadis</v>
      </c>
      <c r="D101" s="3" t="str">
        <f>[1]!Export_inscrits[[#This Row],[Nom]]</f>
        <v>Maillard</v>
      </c>
      <c r="E101" s="3" t="str">
        <f>[1]!Export_inscrits[[#This Row],[Prénom]]</f>
        <v>Alexandre</v>
      </c>
      <c r="F101" s="3" t="str">
        <f>[1]!Export_inscrits[[#This Row],[Adresse]]</f>
        <v>Chemin de la Prise 1</v>
      </c>
      <c r="G101" s="6" t="str">
        <f>[1]!Export_inscrits[[#This Row],[NPA]]</f>
        <v>1454</v>
      </c>
      <c r="H101" s="3" t="str">
        <f>[1]!Export_inscrits[[#This Row],[Localité]]</f>
        <v>L'Auberson</v>
      </c>
    </row>
    <row r="102" spans="1:8" x14ac:dyDescent="0.3">
      <c r="A102" s="3">
        <f>[1]!Export_inscrits[[#This Row],[N stand]]</f>
        <v>125</v>
      </c>
      <c r="B102" s="3">
        <f>[1]!Export_inscrits[[#This Row],[N° Prod.]]</f>
        <v>9700</v>
      </c>
      <c r="C102" s="3" t="str">
        <f>[1]!Export_inscrits[[#This Row],[Raison sociale]]</f>
        <v>Vignerons de Mont-Sur-Rolle</v>
      </c>
      <c r="D102" s="3" t="str">
        <f>[1]!Export_inscrits[[#This Row],[Nom]]</f>
        <v>Pellet</v>
      </c>
      <c r="E102" s="3" t="str">
        <f>[1]!Export_inscrits[[#This Row],[Prénom]]</f>
        <v>Luc</v>
      </c>
      <c r="F102" s="3" t="str">
        <f>[1]!Export_inscrits[[#This Row],[Adresse]]</f>
        <v>Case postale 22</v>
      </c>
      <c r="G102" s="6">
        <f>[1]!Export_inscrits[[#This Row],[NPA]]</f>
        <v>1185</v>
      </c>
      <c r="H102" s="3" t="str">
        <f>[1]!Export_inscrits[[#This Row],[Localité]]</f>
        <v>Mont-sur-Rolle</v>
      </c>
    </row>
    <row r="103" spans="1:8" x14ac:dyDescent="0.3">
      <c r="A103" s="3">
        <f>[1]!Export_inscrits[[#This Row],[N stand]]</f>
        <v>126</v>
      </c>
      <c r="B103" s="3">
        <f>[1]!Export_inscrits[[#This Row],[N° Prod.]]</f>
        <v>0</v>
      </c>
      <c r="C103" s="3" t="str">
        <f>[1]!Export_inscrits[[#This Row],[Raison sociale]]</f>
        <v>Union des paysannes et femmes rurales du Jura Bernois</v>
      </c>
      <c r="D103" s="3" t="str">
        <f>[1]!Export_inscrits[[#This Row],[Nom]]</f>
        <v>Freiburghaus</v>
      </c>
      <c r="E103" s="3" t="str">
        <f>[1]!Export_inscrits[[#This Row],[Prénom]]</f>
        <v>Daniela</v>
      </c>
      <c r="F103" s="3" t="str">
        <f>[1]!Export_inscrits[[#This Row],[Adresse]]</f>
        <v>Rue Pierre-Pertuis 1</v>
      </c>
      <c r="G103" s="6">
        <f>[1]!Export_inscrits[[#This Row],[NPA]]</f>
        <v>2605</v>
      </c>
      <c r="H103" s="3" t="str">
        <f>[1]!Export_inscrits[[#This Row],[Localité]]</f>
        <v>Sonceboz</v>
      </c>
    </row>
    <row r="104" spans="1:8" x14ac:dyDescent="0.3">
      <c r="A104" s="3">
        <f>[1]!Export_inscrits[[#This Row],[N stand]]</f>
        <v>127</v>
      </c>
      <c r="B104" s="3">
        <f>[1]!Export_inscrits[[#This Row],[N° Prod.]]</f>
        <v>11864</v>
      </c>
      <c r="C104" s="3" t="str">
        <f>[1]!Export_inscrits[[#This Row],[Raison sociale]]</f>
        <v>Association des paysannes jurassiennes</v>
      </c>
      <c r="D104" s="3" t="str">
        <f>[1]!Export_inscrits[[#This Row],[Nom]]</f>
        <v>Steulet</v>
      </c>
      <c r="E104" s="3" t="str">
        <f>[1]!Export_inscrits[[#This Row],[Prénom]]</f>
        <v>Edwige</v>
      </c>
      <c r="F104" s="3" t="str">
        <f>[1]!Export_inscrits[[#This Row],[Adresse]]</f>
        <v>Champs des Courcelles 4</v>
      </c>
      <c r="G104" s="6">
        <f>[1]!Export_inscrits[[#This Row],[NPA]]</f>
        <v>2803</v>
      </c>
      <c r="H104" s="3" t="str">
        <f>[1]!Export_inscrits[[#This Row],[Localité]]</f>
        <v>Bourrignon</v>
      </c>
    </row>
    <row r="105" spans="1:8" x14ac:dyDescent="0.3">
      <c r="A105" s="3">
        <f>[1]!Export_inscrits[[#This Row],[N stand]]</f>
        <v>128</v>
      </c>
      <c r="B105" s="3">
        <f>[1]!Export_inscrits[[#This Row],[N° Prod.]]</f>
        <v>7780</v>
      </c>
      <c r="C105" s="3" t="str">
        <f>[1]!Export_inscrits[[#This Row],[Raison sociale]]</f>
        <v>Jura Tourisme</v>
      </c>
      <c r="D105" s="3" t="str">
        <f>[1]!Export_inscrits[[#This Row],[Nom]]</f>
        <v>Vallat</v>
      </c>
      <c r="E105" s="3" t="str">
        <f>[1]!Export_inscrits[[#This Row],[Prénom]]</f>
        <v>Matthieu</v>
      </c>
      <c r="F105" s="3" t="str">
        <f>[1]!Export_inscrits[[#This Row],[Adresse]]</f>
        <v>Pl. du 23-Juin 6</v>
      </c>
      <c r="G105" s="6">
        <f>[1]!Export_inscrits[[#This Row],[NPA]]</f>
        <v>2350</v>
      </c>
      <c r="H105" s="3" t="str">
        <f>[1]!Export_inscrits[[#This Row],[Localité]]</f>
        <v>Saignelégier</v>
      </c>
    </row>
    <row r="106" spans="1:8" x14ac:dyDescent="0.3">
      <c r="A106" s="3">
        <f>[1]!Export_inscrits[[#This Row],[N stand]]</f>
        <v>129</v>
      </c>
      <c r="B106" s="3">
        <f>[1]!Export_inscrits[[#This Row],[N° Prod.]]</f>
        <v>11556</v>
      </c>
      <c r="C106" s="3" t="str">
        <f>[1]!Export_inscrits[[#This Row],[Raison sociale]]</f>
        <v>Ass. Broquet-Leuenberger</v>
      </c>
      <c r="D106" s="3" t="str">
        <f>[1]!Export_inscrits[[#This Row],[Nom]]</f>
        <v>Broquet-Leuenberger</v>
      </c>
      <c r="E106" s="3" t="str">
        <f>[1]!Export_inscrits[[#This Row],[Prénom]]</f>
        <v>Association</v>
      </c>
      <c r="F106" s="3" t="str">
        <f>[1]!Export_inscrits[[#This Row],[Adresse]]</f>
        <v>Rte de France 25</v>
      </c>
      <c r="G106" s="6" t="str">
        <f>[1]!Export_inscrits[[#This Row],[NPA]]</f>
        <v>2812</v>
      </c>
      <c r="H106" s="3" t="str">
        <f>[1]!Export_inscrits[[#This Row],[Localité]]</f>
        <v>Movelier</v>
      </c>
    </row>
    <row r="107" spans="1:8" x14ac:dyDescent="0.3">
      <c r="A107" s="3">
        <f>[1]!Export_inscrits[[#This Row],[N stand]]</f>
        <v>130</v>
      </c>
      <c r="B107" s="3">
        <f>[1]!Export_inscrits[[#This Row],[N° Prod.]]</f>
        <v>241</v>
      </c>
      <c r="C107" s="3" t="str">
        <f>[1]!Export_inscrits[[#This Row],[Raison sociale]]</f>
        <v>Vaches &amp; Fromages / Chüe &amp;Chäs Reichmuth</v>
      </c>
      <c r="D107" s="3" t="str">
        <f>[1]!Export_inscrits[[#This Row],[Nom]]</f>
        <v>Reichmuth</v>
      </c>
      <c r="E107" s="3" t="str">
        <f>[1]!Export_inscrits[[#This Row],[Prénom]]</f>
        <v>Michel</v>
      </c>
      <c r="F107" s="3" t="str">
        <f>[1]!Export_inscrits[[#This Row],[Adresse]]</f>
        <v>Sous Montbautier 1</v>
      </c>
      <c r="G107" s="6" t="str">
        <f>[1]!Export_inscrits[[#This Row],[NPA]]</f>
        <v>2712</v>
      </c>
      <c r="H107" s="3" t="str">
        <f>[1]!Export_inscrits[[#This Row],[Localité]]</f>
        <v>Le Fuet</v>
      </c>
    </row>
    <row r="108" spans="1:8" x14ac:dyDescent="0.3">
      <c r="A108" s="3">
        <f>[1]!Export_inscrits[[#This Row],[N stand]]</f>
        <v>131</v>
      </c>
      <c r="B108" s="3">
        <f>[1]!Export_inscrits[[#This Row],[N° Prod.]]</f>
        <v>11851</v>
      </c>
      <c r="C108" s="3" t="str">
        <f>[1]!Export_inscrits[[#This Row],[Raison sociale]]</f>
        <v>Aldi Suisse AG</v>
      </c>
      <c r="D108" s="3" t="str">
        <f>[1]!Export_inscrits[[#This Row],[Nom]]</f>
        <v>Meyer</v>
      </c>
      <c r="E108" s="3" t="str">
        <f>[1]!Export_inscrits[[#This Row],[Prénom]]</f>
        <v>Jérôme</v>
      </c>
      <c r="F108" s="3" t="str">
        <f>[1]!Export_inscrits[[#This Row],[Adresse]]</f>
        <v>Niederstettenstrasse 3</v>
      </c>
      <c r="G108" s="6">
        <f>[1]!Export_inscrits[[#This Row],[NPA]]</f>
        <v>9536</v>
      </c>
      <c r="H108" s="3" t="str">
        <f>[1]!Export_inscrits[[#This Row],[Localité]]</f>
        <v>Schwarzenbach</v>
      </c>
    </row>
    <row r="109" spans="1:8" x14ac:dyDescent="0.3">
      <c r="A109" s="3">
        <f>[1]!Export_inscrits[[#This Row],[N stand]]</f>
        <v>132</v>
      </c>
      <c r="B109" s="3">
        <f>[1]!Export_inscrits[[#This Row],[N° Prod.]]</f>
        <v>969</v>
      </c>
      <c r="C109" s="3" t="str">
        <f>[1]!Export_inscrits[[#This Row],[Raison sociale]]</f>
        <v>La Magie de la ferme Sàrl</v>
      </c>
      <c r="D109" s="3" t="str">
        <f>[1]!Export_inscrits[[#This Row],[Nom]]</f>
        <v>Ducry</v>
      </c>
      <c r="E109" s="3" t="str">
        <f>[1]!Export_inscrits[[#This Row],[Prénom]]</f>
        <v>Fouzia, Pierre-Yves et Iwana</v>
      </c>
      <c r="F109" s="3" t="str">
        <f>[1]!Export_inscrits[[#This Row],[Adresse]]</f>
        <v>La Bastillon 1</v>
      </c>
      <c r="G109" s="6" t="str">
        <f>[1]!Export_inscrits[[#This Row],[NPA]]</f>
        <v>1563</v>
      </c>
      <c r="H109" s="3" t="str">
        <f>[1]!Export_inscrits[[#This Row],[Localité]]</f>
        <v>Dompierre</v>
      </c>
    </row>
    <row r="110" spans="1:8" x14ac:dyDescent="0.3">
      <c r="A110" s="3">
        <f>[1]!Export_inscrits[[#This Row],[N stand]]</f>
        <v>133</v>
      </c>
      <c r="B110" s="3">
        <f>[1]!Export_inscrits[[#This Row],[N° Prod.]]</f>
        <v>454</v>
      </c>
      <c r="C110" s="3" t="str">
        <f>[1]!Export_inscrits[[#This Row],[Raison sociale]]</f>
        <v>Chalet fribourgeois</v>
      </c>
      <c r="D110" s="3" t="str">
        <f>[1]!Export_inscrits[[#This Row],[Nom]]</f>
        <v>Marro</v>
      </c>
      <c r="E110" s="3" t="str">
        <f>[1]!Export_inscrits[[#This Row],[Prénom]]</f>
        <v>Stéphane</v>
      </c>
      <c r="F110" s="3" t="str">
        <f>[1]!Export_inscrits[[#This Row],[Adresse]]</f>
        <v>Route de Prin-Né 28</v>
      </c>
      <c r="G110" s="6" t="str">
        <f>[1]!Export_inscrits[[#This Row],[NPA]]</f>
        <v>1691</v>
      </c>
      <c r="H110" s="3" t="str">
        <f>[1]!Export_inscrits[[#This Row],[Localité]]</f>
        <v>Villarimboud</v>
      </c>
    </row>
    <row r="111" spans="1:8" x14ac:dyDescent="0.3">
      <c r="A111" s="3">
        <f>[1]!Export_inscrits[[#This Row],[N stand]]</f>
        <v>134</v>
      </c>
      <c r="B111" s="3">
        <f>[1]!Export_inscrits[[#This Row],[N° Prod.]]</f>
        <v>11352</v>
      </c>
      <c r="C111" s="3" t="str">
        <f>[1]!Export_inscrits[[#This Row],[Raison sociale]]</f>
        <v>Glarona Käsegenossenschaft</v>
      </c>
      <c r="D111" s="3" t="str">
        <f>[1]!Export_inscrits[[#This Row],[Nom]]</f>
        <v>Stadelmann</v>
      </c>
      <c r="E111" s="3" t="str">
        <f>[1]!Export_inscrits[[#This Row],[Prénom]]</f>
        <v>Hans</v>
      </c>
      <c r="F111" s="3" t="str">
        <f>[1]!Export_inscrits[[#This Row],[Adresse]]</f>
        <v>Ygrubenstrasse 9</v>
      </c>
      <c r="G111" s="6" t="str">
        <f>[1]!Export_inscrits[[#This Row],[NPA]]</f>
        <v>8750</v>
      </c>
      <c r="H111" s="3" t="str">
        <f>[1]!Export_inscrits[[#This Row],[Localité]]</f>
        <v>Glarus</v>
      </c>
    </row>
    <row r="112" spans="1:8" x14ac:dyDescent="0.3">
      <c r="A112" s="3">
        <f>[1]!Export_inscrits[[#This Row],[N stand]]</f>
        <v>135</v>
      </c>
      <c r="B112" s="3">
        <f>[1]!Export_inscrits[[#This Row],[N° Prod.]]</f>
        <v>11637</v>
      </c>
      <c r="C112" s="3" t="str">
        <f>[1]!Export_inscrits[[#This Row],[Raison sociale]]</f>
        <v>Jura Craft Drinks SA</v>
      </c>
      <c r="D112" s="3" t="str">
        <f>[1]!Export_inscrits[[#This Row],[Nom]]</f>
        <v>Bost</v>
      </c>
      <c r="E112" s="3" t="str">
        <f>[1]!Export_inscrits[[#This Row],[Prénom]]</f>
        <v>Benjamin</v>
      </c>
      <c r="F112" s="3" t="str">
        <f>[1]!Export_inscrits[[#This Row],[Adresse]]</f>
        <v>Rue du 23-Juin 55</v>
      </c>
      <c r="G112" s="6" t="str">
        <f>[1]!Export_inscrits[[#This Row],[NPA]]</f>
        <v>2822</v>
      </c>
      <c r="H112" s="3" t="str">
        <f>[1]!Export_inscrits[[#This Row],[Localité]]</f>
        <v>Courroux</v>
      </c>
    </row>
    <row r="113" spans="1:8" x14ac:dyDescent="0.3">
      <c r="A113" s="3">
        <f>[1]!Export_inscrits[[#This Row],[N stand]]</f>
        <v>136</v>
      </c>
      <c r="B113" s="3">
        <f>[1]!Export_inscrits[[#This Row],[N° Prod.]]</f>
        <v>5285</v>
      </c>
      <c r="C113" s="3" t="str">
        <f>[1]!Export_inscrits[[#This Row],[Raison sociale]]</f>
        <v>Association des fabricants de Tête de Moine AOP</v>
      </c>
      <c r="D113" s="3" t="str">
        <f>[1]!Export_inscrits[[#This Row],[Nom]]</f>
        <v>Isler</v>
      </c>
      <c r="E113" s="3" t="str">
        <f>[1]!Export_inscrits[[#This Row],[Prénom]]</f>
        <v>Patricia</v>
      </c>
      <c r="F113" s="3" t="str">
        <f>[1]!Export_inscrits[[#This Row],[Adresse]]</f>
        <v>Le Domaine 1</v>
      </c>
      <c r="G113" s="6">
        <f>[1]!Export_inscrits[[#This Row],[NPA]]</f>
        <v>2713</v>
      </c>
      <c r="H113" s="3" t="str">
        <f>[1]!Export_inscrits[[#This Row],[Localité]]</f>
        <v>Bellelay</v>
      </c>
    </row>
    <row r="114" spans="1:8" x14ac:dyDescent="0.3">
      <c r="A114" s="3">
        <f>[1]!Export_inscrits[[#This Row],[N stand]]</f>
        <v>137</v>
      </c>
      <c r="B114" s="3">
        <f>[1]!Export_inscrits[[#This Row],[N° Prod.]]</f>
        <v>11885</v>
      </c>
      <c r="C114" s="3" t="str">
        <f>[1]!Export_inscrits[[#This Row],[Raison sociale]]</f>
        <v>Ferme Ecotone</v>
      </c>
      <c r="D114" s="3" t="str">
        <f>[1]!Export_inscrits[[#This Row],[Nom]]</f>
        <v>Petitjean Gisiger</v>
      </c>
      <c r="E114" s="3" t="str">
        <f>[1]!Export_inscrits[[#This Row],[Prénom]]</f>
        <v>Léa</v>
      </c>
      <c r="F114" s="3" t="str">
        <f>[1]!Export_inscrits[[#This Row],[Adresse]]</f>
        <v>Berlincourt 89</v>
      </c>
      <c r="G114" s="6" t="str">
        <f>[1]!Export_inscrits[[#This Row],[NPA]]</f>
        <v>2854</v>
      </c>
      <c r="H114" s="3" t="str">
        <f>[1]!Export_inscrits[[#This Row],[Localité]]</f>
        <v>Haute-Sorne</v>
      </c>
    </row>
    <row r="115" spans="1:8" x14ac:dyDescent="0.3">
      <c r="A115" s="3">
        <f>[1]!Export_inscrits[[#This Row],[N stand]]</f>
        <v>138</v>
      </c>
      <c r="B115" s="3">
        <f>[1]!Export_inscrits[[#This Row],[N° Prod.]]</f>
        <v>11867</v>
      </c>
      <c r="C115" s="3" t="str">
        <f>[1]!Export_inscrits[[#This Row],[Raison sociale]]</f>
        <v>Producteurs Suisses de Lait</v>
      </c>
      <c r="D115" s="3"/>
      <c r="E115" s="3"/>
      <c r="F115" s="3" t="str">
        <f>[1]!Export_inscrits[[#This Row],[Adresse]]</f>
        <v>Weststrasse10</v>
      </c>
      <c r="G115" s="6">
        <f>[1]!Export_inscrits[[#This Row],[NPA]]</f>
        <v>3000</v>
      </c>
      <c r="H115" s="3" t="str">
        <f>[1]!Export_inscrits[[#This Row],[Localité]]</f>
        <v>Bern</v>
      </c>
    </row>
    <row r="116" spans="1:8" x14ac:dyDescent="0.3">
      <c r="A116" s="3">
        <f>[1]!Export_inscrits[[#This Row],[N stand]]</f>
        <v>139</v>
      </c>
      <c r="B116" s="3">
        <f>[1]!Export_inscrits[[#This Row],[N° Prod.]]</f>
        <v>0</v>
      </c>
      <c r="C116" s="3" t="str">
        <f>[1]!Export_inscrits[[#This Row],[Raison sociale]]</f>
        <v>Golden Harvest SA</v>
      </c>
      <c r="D116" s="3" t="str">
        <f>[1]!Export_inscrits[[#This Row],[Nom]]</f>
        <v>Boegli</v>
      </c>
      <c r="E116" s="3" t="str">
        <f>[1]!Export_inscrits[[#This Row],[Prénom]]</f>
        <v>Jean-Luc</v>
      </c>
      <c r="F116" s="3" t="str">
        <f>[1]!Export_inscrits[[#This Row],[Adresse]]</f>
        <v>Prévoté 1</v>
      </c>
      <c r="G116" s="6">
        <f>[1]!Export_inscrits[[#This Row],[NPA]]</f>
        <v>2740</v>
      </c>
      <c r="H116" s="3" t="str">
        <f>[1]!Export_inscrits[[#This Row],[Localité]]</f>
        <v>Moutier</v>
      </c>
    </row>
    <row r="117" spans="1:8" x14ac:dyDescent="0.3">
      <c r="A117" s="3">
        <f>[1]!Export_inscrits[[#This Row],[N stand]]</f>
        <v>140</v>
      </c>
      <c r="B117" s="3">
        <f>[1]!Export_inscrits[[#This Row],[N° Prod.]]</f>
        <v>5180</v>
      </c>
      <c r="C117" s="3" t="str">
        <f>[1]!Export_inscrits[[#This Row],[Raison sociale]]</f>
        <v>Alphüsll Spezialitäten</v>
      </c>
      <c r="D117" s="3" t="str">
        <f>[1]!Export_inscrits[[#This Row],[Nom]]</f>
        <v>Blum</v>
      </c>
      <c r="E117" s="3" t="str">
        <f>[1]!Export_inscrits[[#This Row],[Prénom]]</f>
        <v>Michael</v>
      </c>
      <c r="F117" s="3" t="str">
        <f>[1]!Export_inscrits[[#This Row],[Adresse]]</f>
        <v>Staldenstrasse 15</v>
      </c>
      <c r="G117" s="6" t="str">
        <f>[1]!Export_inscrits[[#This Row],[NPA]]</f>
        <v>4538</v>
      </c>
      <c r="H117" s="3" t="str">
        <f>[1]!Export_inscrits[[#This Row],[Localité]]</f>
        <v>Oberbipp</v>
      </c>
    </row>
    <row r="118" spans="1:8" x14ac:dyDescent="0.3">
      <c r="A118" s="3">
        <f>[1]!Export_inscrits[[#This Row],[N stand]]</f>
        <v>141</v>
      </c>
      <c r="B118" s="3">
        <f>[1]!Export_inscrits[[#This Row],[N° Prod.]]</f>
        <v>0</v>
      </c>
      <c r="C118" s="3" t="str">
        <f>[1]!Export_inscrits[[#This Row],[Raison sociale]]</f>
        <v>S.Maliqi SNC</v>
      </c>
      <c r="D118" s="3" t="str">
        <f>[1]!Export_inscrits[[#This Row],[Nom]]</f>
        <v>Maliqi</v>
      </c>
      <c r="E118" s="3" t="str">
        <f>[1]!Export_inscrits[[#This Row],[Prénom]]</f>
        <v>Sahit</v>
      </c>
      <c r="F118" s="3" t="str">
        <f>[1]!Export_inscrits[[#This Row],[Adresse]]</f>
        <v>Rue Centrale 29</v>
      </c>
      <c r="G118" s="6" t="str">
        <f>[1]!Export_inscrits[[#This Row],[NPA]]</f>
        <v>1110</v>
      </c>
      <c r="H118" s="3" t="str">
        <f>[1]!Export_inscrits[[#This Row],[Localité]]</f>
        <v>Morges</v>
      </c>
    </row>
    <row r="119" spans="1:8" x14ac:dyDescent="0.3">
      <c r="A119" s="3">
        <f>[1]!Export_inscrits[[#This Row],[N stand]]</f>
        <v>142</v>
      </c>
      <c r="B119" s="3">
        <f>[1]!Export_inscrits[[#This Row],[N° Prod.]]</f>
        <v>0</v>
      </c>
      <c r="C119" s="3" t="str">
        <f>[1]!Export_inscrits[[#This Row],[Raison sociale]]</f>
        <v>Association des vignerons jurassiens</v>
      </c>
      <c r="D119" s="3" t="str">
        <f>[1]!Export_inscrits[[#This Row],[Nom]]</f>
        <v>Schaffter</v>
      </c>
      <c r="E119" s="3" t="str">
        <f>[1]!Export_inscrits[[#This Row],[Prénom]]</f>
        <v>Hervé</v>
      </c>
      <c r="F119" s="3" t="str">
        <f>[1]!Export_inscrits[[#This Row],[Adresse]]</f>
        <v>Rue de l'Incendie 2</v>
      </c>
      <c r="G119" s="6">
        <f>[1]!Export_inscrits[[#This Row],[NPA]]</f>
        <v>2854</v>
      </c>
      <c r="H119" s="3" t="str">
        <f>[1]!Export_inscrits[[#This Row],[Localité]]</f>
        <v>Bassecourt</v>
      </c>
    </row>
    <row r="120" spans="1:8" x14ac:dyDescent="0.3">
      <c r="A120" s="3">
        <f>[1]!Export_inscrits[[#This Row],[N stand]]</f>
        <v>143</v>
      </c>
      <c r="B120" s="3">
        <f>[1]!Export_inscrits[[#This Row],[N° Prod.]]</f>
        <v>11927</v>
      </c>
      <c r="C120" s="3" t="str">
        <f>[1]!Export_inscrits[[#This Row],[Raison sociale]]</f>
        <v>Coopérative le lait équitable</v>
      </c>
      <c r="D120" s="3" t="str">
        <f>[1]!Export_inscrits[[#This Row],[Nom]]</f>
        <v>Horisberger</v>
      </c>
      <c r="E120" s="3" t="str">
        <f>[1]!Export_inscrits[[#This Row],[Prénom]]</f>
        <v>Sonia</v>
      </c>
      <c r="F120" s="3" t="str">
        <f>[1]!Export_inscrits[[#This Row],[Adresse]]</f>
        <v>Place de la Gare 10</v>
      </c>
      <c r="G120" s="6" t="str">
        <f>[1]!Export_inscrits[[#This Row],[NPA]]</f>
        <v>1003</v>
      </c>
      <c r="H120" s="3" t="str">
        <f>[1]!Export_inscrits[[#This Row],[Localité]]</f>
        <v>Lausanne</v>
      </c>
    </row>
    <row r="121" spans="1:8" x14ac:dyDescent="0.3">
      <c r="A121" s="3">
        <f>[1]!Export_inscrits[[#This Row],[N stand]]</f>
        <v>144</v>
      </c>
      <c r="B121" s="3">
        <f>[1]!Export_inscrits[[#This Row],[N° Prod.]]</f>
        <v>11865</v>
      </c>
      <c r="C121" s="3" t="str">
        <f>[1]!Export_inscrits[[#This Row],[Raison sociale]]</f>
        <v>AgriJura chambre d'agriculture</v>
      </c>
      <c r="D121" s="3" t="str">
        <f>[1]!Export_inscrits[[#This Row],[Nom]]</f>
        <v>Monin</v>
      </c>
      <c r="E121" s="3" t="str">
        <f>[1]!Export_inscrits[[#This Row],[Prénom]]</f>
        <v>François</v>
      </c>
      <c r="F121" s="3" t="str">
        <f>[1]!Export_inscrits[[#This Row],[Adresse]]</f>
        <v>Rue St-Maurice 17</v>
      </c>
      <c r="G121" s="6">
        <f>[1]!Export_inscrits[[#This Row],[NPA]]</f>
        <v>2852</v>
      </c>
      <c r="H121" s="3" t="str">
        <f>[1]!Export_inscrits[[#This Row],[Localité]]</f>
        <v>Courtételle</v>
      </c>
    </row>
    <row r="122" spans="1:8" x14ac:dyDescent="0.3">
      <c r="A122" s="3">
        <f>[1]!Export_inscrits[[#This Row],[N stand]]</f>
        <v>145</v>
      </c>
      <c r="B122" s="3">
        <f>[1]!Export_inscrits[[#This Row],[N° Prod.]]</f>
        <v>11866</v>
      </c>
      <c r="C122" s="3" t="str">
        <f>[1]!Export_inscrits[[#This Row],[Raison sociale]]</f>
        <v>Chambre d'Agriculture du Jura Bernois</v>
      </c>
      <c r="D122" s="3" t="str">
        <f>[1]!Export_inscrits[[#This Row],[Nom]]</f>
        <v>Allemann-Gerber</v>
      </c>
      <c r="E122" s="3" t="str">
        <f>[1]!Export_inscrits[[#This Row],[Prénom]]</f>
        <v>Daniela</v>
      </c>
      <c r="F122" s="3" t="str">
        <f>[1]!Export_inscrits[[#This Row],[Adresse]]</f>
        <v>Beau-Site 9</v>
      </c>
      <c r="G122" s="6">
        <f>[1]!Export_inscrits[[#This Row],[NPA]]</f>
        <v>2732</v>
      </c>
      <c r="H122" s="3" t="str">
        <f>[1]!Export_inscrits[[#This Row],[Localité]]</f>
        <v>Loveresse</v>
      </c>
    </row>
    <row r="123" spans="1:8" x14ac:dyDescent="0.3">
      <c r="A123" s="3">
        <f>[1]!Export_inscrits[[#This Row],[N stand]]</f>
        <v>146</v>
      </c>
      <c r="B123" s="3">
        <f>[1]!Export_inscrits[[#This Row],[N° Prod.]]</f>
        <v>11868</v>
      </c>
      <c r="C123" s="3" t="str">
        <f>[1]!Export_inscrits[[#This Row],[Raison sociale]]</f>
        <v>Bell BBQ Single Master</v>
      </c>
      <c r="D123" s="3" t="str">
        <f>[1]!Export_inscrits[[#This Row],[Nom]]</f>
        <v>Roth</v>
      </c>
      <c r="E123" s="3" t="str">
        <f>[1]!Export_inscrits[[#This Row],[Prénom]]</f>
        <v>Micha</v>
      </c>
      <c r="F123" s="3" t="str">
        <f>[1]!Export_inscrits[[#This Row],[Adresse]]</f>
        <v>Elsässerstrasse 174</v>
      </c>
      <c r="G123" s="6">
        <f>[1]!Export_inscrits[[#This Row],[NPA]]</f>
        <v>4056</v>
      </c>
      <c r="H123" s="3" t="str">
        <f>[1]!Export_inscrits[[#This Row],[Localité]]</f>
        <v>Basel</v>
      </c>
    </row>
    <row r="124" spans="1:8" x14ac:dyDescent="0.3">
      <c r="A124" s="3">
        <f>[1]!Export_inscrits[[#This Row],[N stand]]</f>
        <v>147</v>
      </c>
      <c r="B124" s="3">
        <f>[1]!Export_inscrits[[#This Row],[N° Prod.]]</f>
        <v>0</v>
      </c>
      <c r="C124" s="3" t="str">
        <f>[1]!Export_inscrits[[#This Row],[Raison sociale]]</f>
        <v>BEJU Tourisme rural</v>
      </c>
      <c r="D124" s="3" t="str">
        <f>[1]!Export_inscrits[[#This Row],[Nom]]</f>
        <v xml:space="preserve">Amstutz </v>
      </c>
      <c r="E124" s="3" t="str">
        <f>[1]!Export_inscrits[[#This Row],[Prénom]]</f>
        <v>Rolf</v>
      </c>
      <c r="F124" s="3" t="str">
        <f>[1]!Export_inscrits[[#This Row],[Adresse]]</f>
        <v>Mormont 51</v>
      </c>
      <c r="G124" s="6">
        <f>[1]!Export_inscrits[[#This Row],[NPA]]</f>
        <v>2922</v>
      </c>
      <c r="H124" s="3" t="str">
        <f>[1]!Export_inscrits[[#This Row],[Localité]]</f>
        <v>Courchavon</v>
      </c>
    </row>
    <row r="125" spans="1:8" x14ac:dyDescent="0.3">
      <c r="A125" s="3">
        <f>[1]!Export_inscrits[[#This Row],[N stand]]</f>
        <v>148</v>
      </c>
      <c r="B125" s="3">
        <f>[1]!Export_inscrits[[#This Row],[N° Prod.]]</f>
        <v>11622</v>
      </c>
      <c r="C125" s="3" t="str">
        <f>[1]!Export_inscrits[[#This Row],[Raison sociale]]</f>
        <v>Le Divin Caramel</v>
      </c>
      <c r="D125" s="3" t="str">
        <f>[1]!Export_inscrits[[#This Row],[Nom]]</f>
        <v>Québatte</v>
      </c>
      <c r="E125" s="3" t="str">
        <f>[1]!Export_inscrits[[#This Row],[Prénom]]</f>
        <v>Sébastien</v>
      </c>
      <c r="F125" s="3" t="str">
        <f>[1]!Export_inscrits[[#This Row],[Adresse]]</f>
        <v>Guillaume-Triponez 18</v>
      </c>
      <c r="G125" s="6" t="str">
        <f>[1]!Export_inscrits[[#This Row],[NPA]]</f>
        <v>2336</v>
      </c>
      <c r="H125" s="3" t="str">
        <f>[1]!Export_inscrits[[#This Row],[Localité]]</f>
        <v>Les Bois</v>
      </c>
    </row>
    <row r="126" spans="1:8" x14ac:dyDescent="0.3">
      <c r="A126" s="3">
        <f>[1]!Export_inscrits[[#This Row],[N stand]]</f>
        <v>149</v>
      </c>
      <c r="B126" s="3">
        <f>[1]!Export_inscrits[[#This Row],[N° Prod.]]</f>
        <v>0</v>
      </c>
      <c r="C126" s="3" t="str">
        <f>[1]!Export_inscrits[[#This Row],[Raison sociale]]</f>
        <v>Esprit Design SA</v>
      </c>
      <c r="D126" s="3" t="str">
        <f>[1]!Export_inscrits[[#This Row],[Nom]]</f>
        <v>Brandelet</v>
      </c>
      <c r="E126" s="3" t="str">
        <f>[1]!Export_inscrits[[#This Row],[Prénom]]</f>
        <v>Aline</v>
      </c>
      <c r="F126" s="3" t="str">
        <f>[1]!Export_inscrits[[#This Row],[Adresse]]</f>
        <v>Rue des Artisants 5</v>
      </c>
      <c r="G126" s="6">
        <f>[1]!Export_inscrits[[#This Row],[NPA]]</f>
        <v>2830</v>
      </c>
      <c r="H126" s="3" t="str">
        <f>[1]!Export_inscrits[[#This Row],[Localité]]</f>
        <v>Courrendlin</v>
      </c>
    </row>
    <row r="127" spans="1:8" x14ac:dyDescent="0.3">
      <c r="A127" s="3">
        <f>[1]!Export_inscrits[[#This Row],[N stand]]</f>
        <v>150</v>
      </c>
      <c r="B127" s="3">
        <f>[1]!Export_inscrits[[#This Row],[N° Prod.]]</f>
        <v>123</v>
      </c>
      <c r="C127" s="3" t="str">
        <f>[1]!Export_inscrits[[#This Row],[Raison sociale]]</f>
        <v>Vignoble Clos des Cantons</v>
      </c>
      <c r="D127" s="3" t="str">
        <f>[1]!Export_inscrits[[#This Row],[Nom]]</f>
        <v>Fleury</v>
      </c>
      <c r="E127" s="3" t="str">
        <f>[1]!Export_inscrits[[#This Row],[Prénom]]</f>
        <v>Olivier</v>
      </c>
      <c r="F127" s="3" t="str">
        <f>[1]!Export_inscrits[[#This Row],[Adresse]]</f>
        <v>Rue de l'Eglise 45</v>
      </c>
      <c r="G127" s="6" t="str">
        <f>[1]!Export_inscrits[[#This Row],[NPA]]</f>
        <v>2942</v>
      </c>
      <c r="H127" s="3" t="str">
        <f>[1]!Export_inscrits[[#This Row],[Localité]]</f>
        <v>Alle</v>
      </c>
    </row>
    <row r="128" spans="1:8" x14ac:dyDescent="0.3">
      <c r="A128" s="3">
        <f>[1]!Export_inscrits[[#This Row],[N stand]]</f>
        <v>152</v>
      </c>
      <c r="B128" s="3">
        <f>[1]!Export_inscrits[[#This Row],[N° Prod.]]</f>
        <v>1113</v>
      </c>
      <c r="C128" s="3" t="str">
        <f>[1]!Export_inscrits[[#This Row],[Raison sociale]]</f>
        <v>Le verger de Dame Sabine</v>
      </c>
      <c r="D128" s="3" t="str">
        <f>[1]!Export_inscrits[[#This Row],[Nom]]</f>
        <v>Ennesser</v>
      </c>
      <c r="E128" s="3" t="str">
        <f>[1]!Export_inscrits[[#This Row],[Prénom]]</f>
        <v>Sabine</v>
      </c>
      <c r="F128" s="3" t="str">
        <f>[1]!Export_inscrits[[#This Row],[Adresse]]</f>
        <v>Rue du Château 7</v>
      </c>
      <c r="G128" s="6" t="str">
        <f>[1]!Export_inscrits[[#This Row],[NPA]]</f>
        <v>2953</v>
      </c>
      <c r="H128" s="3" t="str">
        <f>[1]!Export_inscrits[[#This Row],[Localité]]</f>
        <v>Pleujouse</v>
      </c>
    </row>
    <row r="129" spans="1:8" x14ac:dyDescent="0.3">
      <c r="A129" s="3">
        <f>[1]!Export_inscrits[[#This Row],[N stand]]</f>
        <v>153</v>
      </c>
      <c r="B129" s="3">
        <f>[1]!Export_inscrits[[#This Row],[N° Prod.]]</f>
        <v>11758</v>
      </c>
      <c r="C129" s="3" t="str">
        <f>[1]!Export_inscrits[[#This Row],[Raison sociale]]</f>
        <v>Liqola Sàrl</v>
      </c>
      <c r="D129" s="3" t="str">
        <f>[1]!Export_inscrits[[#This Row],[Nom]]</f>
        <v xml:space="preserve">Detta </v>
      </c>
      <c r="E129" s="3" t="str">
        <f>[1]!Export_inscrits[[#This Row],[Prénom]]</f>
        <v>Steeve</v>
      </c>
      <c r="F129" s="3" t="str">
        <f>[1]!Export_inscrits[[#This Row],[Adresse]]</f>
        <v>Route des Vaux 1</v>
      </c>
      <c r="G129" s="6" t="str">
        <f>[1]!Export_inscrits[[#This Row],[NPA]]</f>
        <v>1036</v>
      </c>
      <c r="H129" s="3" t="str">
        <f>[1]!Export_inscrits[[#This Row],[Localité]]</f>
        <v>Sullens</v>
      </c>
    </row>
    <row r="130" spans="1:8" x14ac:dyDescent="0.3">
      <c r="A130" s="3">
        <f>[1]!Export_inscrits[[#This Row],[N stand]]</f>
        <v>154</v>
      </c>
      <c r="B130" s="3">
        <f>[1]!Export_inscrits[[#This Row],[N° Prod.]]</f>
        <v>7233</v>
      </c>
      <c r="C130" s="3" t="str">
        <f>[1]!Export_inscrits[[#This Row],[Raison sociale]]</f>
        <v>Fédération romande des consommateurs FRC</v>
      </c>
      <c r="D130" s="3" t="str">
        <f>[1]!Export_inscrits[[#This Row],[Nom]]</f>
        <v>Coullery</v>
      </c>
      <c r="E130" s="3" t="str">
        <f>[1]!Export_inscrits[[#This Row],[Prénom]]</f>
        <v>Marine</v>
      </c>
      <c r="F130" s="3" t="str">
        <f>[1]!Export_inscrits[[#This Row],[Adresse]]</f>
        <v>Rue des Granges 12</v>
      </c>
      <c r="G130" s="6">
        <f>[1]!Export_inscrits[[#This Row],[NPA]]</f>
        <v>2800</v>
      </c>
      <c r="H130" s="3" t="str">
        <f>[1]!Export_inscrits[[#This Row],[Localité]]</f>
        <v>Delémont</v>
      </c>
    </row>
    <row r="131" spans="1:8" x14ac:dyDescent="0.3">
      <c r="A131" s="3">
        <f>[1]!Export_inscrits[[#This Row],[N stand]]</f>
        <v>155</v>
      </c>
      <c r="B131" s="3">
        <f>[1]!Export_inscrits[[#This Row],[N° Prod.]]</f>
        <v>0</v>
      </c>
      <c r="C131" s="3" t="str">
        <f>[1]!Export_inscrits[[#This Row],[Raison sociale]]</f>
        <v xml:space="preserve">Boucherie Schnegg </v>
      </c>
      <c r="D131" s="3" t="str">
        <f>[1]!Export_inscrits[[#This Row],[Nom]]</f>
        <v>Schnegg</v>
      </c>
      <c r="E131" s="3" t="str">
        <f>[1]!Export_inscrits[[#This Row],[Prénom]]</f>
        <v>Nicolas</v>
      </c>
      <c r="F131" s="3" t="str">
        <f>[1]!Export_inscrits[[#This Row],[Adresse]]</f>
        <v>Rue Centrale 16</v>
      </c>
      <c r="G131" s="6">
        <f>[1]!Export_inscrits[[#This Row],[NPA]]</f>
        <v>2738</v>
      </c>
      <c r="H131" s="3" t="str">
        <f>[1]!Export_inscrits[[#This Row],[Localité]]</f>
        <v>Court</v>
      </c>
    </row>
    <row r="132" spans="1:8" x14ac:dyDescent="0.3">
      <c r="A132" s="3">
        <f>[1]!Export_inscrits[[#This Row],[N stand]]</f>
        <v>160</v>
      </c>
      <c r="B132" s="3">
        <f>[1]!Export_inscrits[[#This Row],[N° Prod.]]</f>
        <v>0</v>
      </c>
      <c r="C132" s="3" t="str">
        <f>[1]!Export_inscrits[[#This Row],[Raison sociale]]</f>
        <v>Coop Medienstelle</v>
      </c>
      <c r="D132" s="3"/>
      <c r="E132" s="3"/>
      <c r="F132" s="3" t="str">
        <f>[1]!Export_inscrits[[#This Row],[Adresse]]</f>
        <v>Thiersteinerallee</v>
      </c>
      <c r="G132" s="6">
        <f>[1]!Export_inscrits[[#This Row],[NPA]]</f>
        <v>4002</v>
      </c>
      <c r="H132" s="3" t="str">
        <f>[1]!Export_inscrits[[#This Row],[Localité]]</f>
        <v>Bâle</v>
      </c>
    </row>
    <row r="133" spans="1:8" x14ac:dyDescent="0.3">
      <c r="A133" s="3">
        <f>[1]!Export_inscrits[[#This Row],[N stand]]</f>
        <v>161</v>
      </c>
      <c r="B133" s="3">
        <f>[1]!Export_inscrits[[#This Row],[N° Prod.]]</f>
        <v>11881</v>
      </c>
      <c r="C133" s="3" t="str">
        <f>[1]!Export_inscrits[[#This Row],[Raison sociale]]</f>
        <v>Vache mère Suisse</v>
      </c>
      <c r="D133" s="3" t="str">
        <f>[1]!Export_inscrits[[#This Row],[Nom]]</f>
        <v>Carruzzo</v>
      </c>
      <c r="E133" s="3" t="str">
        <f>[1]!Export_inscrits[[#This Row],[Prénom]]</f>
        <v>Jérôme</v>
      </c>
      <c r="F133" s="3" t="str">
        <f>[1]!Export_inscrits[[#This Row],[Adresse]]</f>
        <v>Grass 10</v>
      </c>
      <c r="G133" s="6">
        <f>[1]!Export_inscrits[[#This Row],[NPA]]</f>
        <v>5242</v>
      </c>
      <c r="H133" s="3" t="str">
        <f>[1]!Export_inscrits[[#This Row],[Localité]]</f>
        <v>Lupfig</v>
      </c>
    </row>
    <row r="134" spans="1:8" x14ac:dyDescent="0.3">
      <c r="A134" s="3">
        <f>[1]!Export_inscrits[[#This Row],[N stand]]</f>
        <v>162</v>
      </c>
      <c r="B134" s="3">
        <f>[1]!Export_inscrits[[#This Row],[N° Prod.]]</f>
        <v>11872</v>
      </c>
      <c r="C134" s="3" t="str">
        <f>[1]!Export_inscrits[[#This Row],[Raison sociale]]</f>
        <v>Association du personnel FRI</v>
      </c>
      <c r="D134" s="3" t="str">
        <f>[1]!Export_inscrits[[#This Row],[Nom]]</f>
        <v>Beureux</v>
      </c>
      <c r="E134" s="3" t="str">
        <f>[1]!Export_inscrits[[#This Row],[Prénom]]</f>
        <v>Gaëlle</v>
      </c>
      <c r="F134" s="3" t="str">
        <f>[1]!Export_inscrits[[#This Row],[Adresse]]</f>
        <v>Courtemelon</v>
      </c>
      <c r="G134" s="6">
        <f>[1]!Export_inscrits[[#This Row],[NPA]]</f>
        <v>2852</v>
      </c>
      <c r="H134" s="3" t="str">
        <f>[1]!Export_inscrits[[#This Row],[Localité]]</f>
        <v>Courtételle</v>
      </c>
    </row>
    <row r="135" spans="1:8" x14ac:dyDescent="0.3">
      <c r="A135" s="3">
        <f>[1]!Export_inscrits[[#This Row],[N stand]]</f>
        <v>163</v>
      </c>
      <c r="B135" s="3">
        <f>[1]!Export_inscrits[[#This Row],[N° Prod.]]</f>
        <v>11878</v>
      </c>
      <c r="C135" s="3" t="str">
        <f>[1]!Export_inscrits[[#This Row],[Raison sociale]]</f>
        <v>Les Jardins de Courtemelon</v>
      </c>
      <c r="D135" s="3" t="str">
        <f>[1]!Export_inscrits[[#This Row],[Nom]]</f>
        <v>Anselmo</v>
      </c>
      <c r="E135" s="3" t="str">
        <f>[1]!Export_inscrits[[#This Row],[Prénom]]</f>
        <v>Denis</v>
      </c>
      <c r="F135" s="3" t="str">
        <f>[1]!Export_inscrits[[#This Row],[Adresse]]</f>
        <v>Courtemelon</v>
      </c>
      <c r="G135" s="6">
        <f>[1]!Export_inscrits[[#This Row],[NPA]]</f>
        <v>2852</v>
      </c>
      <c r="H135" s="3" t="str">
        <f>[1]!Export_inscrits[[#This Row],[Localité]]</f>
        <v>Courtételle</v>
      </c>
    </row>
    <row r="136" spans="1:8" x14ac:dyDescent="0.3">
      <c r="A136" s="3">
        <f>[1]!Export_inscrits[[#This Row],[N stand]]</f>
        <v>164</v>
      </c>
      <c r="B136" s="3">
        <f>[1]!Export_inscrits[[#This Row],[N° Prod.]]</f>
        <v>11871</v>
      </c>
      <c r="C136" s="3" t="str">
        <f>[1]!Export_inscrits[[#This Row],[Raison sociale]]</f>
        <v>Fédération jurassienne d'apiculture</v>
      </c>
      <c r="D136" s="3" t="str">
        <f>[1]!Export_inscrits[[#This Row],[Nom]]</f>
        <v>Ackermann</v>
      </c>
      <c r="E136" s="3" t="str">
        <f>[1]!Export_inscrits[[#This Row],[Prénom]]</f>
        <v>Marthe</v>
      </c>
      <c r="F136" s="3" t="str">
        <f>[1]!Export_inscrits[[#This Row],[Adresse]]</f>
        <v>Dos les Laves 141</v>
      </c>
      <c r="G136" s="6">
        <f>[1]!Export_inscrits[[#This Row],[NPA]]</f>
        <v>2718</v>
      </c>
      <c r="H136" s="3" t="str">
        <f>[1]!Export_inscrits[[#This Row],[Localité]]</f>
        <v>Lajoux (JU)</v>
      </c>
    </row>
    <row r="137" spans="1:8" x14ac:dyDescent="0.3">
      <c r="A137" s="3">
        <f>[1]!Export_inscrits[[#This Row],[N stand]]</f>
        <v>165</v>
      </c>
      <c r="B137" s="3">
        <f>[1]!Export_inscrits[[#This Row],[N° Prod.]]</f>
        <v>0</v>
      </c>
      <c r="C137" s="3" t="str">
        <f>[1]!Export_inscrits[[#This Row],[Raison sociale]]</f>
        <v>Fédération jurassienne des banques Raiffeisen</v>
      </c>
      <c r="D137" s="3" t="str">
        <f>[1]!Export_inscrits[[#This Row],[Nom]]</f>
        <v>Laurent</v>
      </c>
      <c r="E137" s="3" t="str">
        <f>[1]!Export_inscrits[[#This Row],[Prénom]]</f>
        <v>Steulet</v>
      </c>
      <c r="F137" s="3" t="str">
        <f>[1]!Export_inscrits[[#This Row],[Adresse]]</f>
        <v>Place de la Gare 2</v>
      </c>
      <c r="G137" s="6">
        <f>[1]!Export_inscrits[[#This Row],[NPA]]</f>
        <v>2800</v>
      </c>
      <c r="H137" s="3" t="str">
        <f>[1]!Export_inscrits[[#This Row],[Localité]]</f>
        <v>Delémont</v>
      </c>
    </row>
    <row r="138" spans="1:8" x14ac:dyDescent="0.3">
      <c r="A138" s="3">
        <f>[1]!Export_inscrits[[#This Row],[N stand]]</f>
        <v>166</v>
      </c>
      <c r="B138" s="3">
        <f>[1]!Export_inscrits[[#This Row],[N° Prod.]]</f>
        <v>7733</v>
      </c>
      <c r="C138" s="3" t="str">
        <f>[1]!Export_inscrits[[#This Row],[Raison sociale]]</f>
        <v>IP Suisse</v>
      </c>
      <c r="D138" s="3" t="str">
        <f>[1]!Export_inscrits[[#This Row],[Nom]]</f>
        <v>Eggenschwiller</v>
      </c>
      <c r="E138" s="3" t="str">
        <f>[1]!Export_inscrits[[#This Row],[Prénom]]</f>
        <v xml:space="preserve">Christophe </v>
      </c>
      <c r="F138" s="3" t="str">
        <f>[1]!Export_inscrits[[#This Row],[Adresse]]</f>
        <v>Avenue des Jordils 5</v>
      </c>
      <c r="G138" s="6">
        <f>[1]!Export_inscrits[[#This Row],[NPA]]</f>
        <v>1001</v>
      </c>
      <c r="H138" s="3" t="str">
        <f>[1]!Export_inscrits[[#This Row],[Localité]]</f>
        <v>Lausanne</v>
      </c>
    </row>
    <row r="139" spans="1:8" x14ac:dyDescent="0.3">
      <c r="A139" s="3"/>
    </row>
    <row r="140" spans="1:8" x14ac:dyDescent="0.3">
      <c r="A140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566F1F2FFD0B409125AF21A7292046" ma:contentTypeVersion="19" ma:contentTypeDescription="Crée un document." ma:contentTypeScope="" ma:versionID="198160f509194a6ba4319ad683e6ad67">
  <xsd:schema xmlns:xsd="http://www.w3.org/2001/XMLSchema" xmlns:xs="http://www.w3.org/2001/XMLSchema" xmlns:p="http://schemas.microsoft.com/office/2006/metadata/properties" xmlns:ns2="3ea7c3ca-9969-4ded-ac61-8deaeaba7a27" xmlns:ns3="ba5a228f-49c6-4dd5-bb63-7237084f06ed" targetNamespace="http://schemas.microsoft.com/office/2006/metadata/properties" ma:root="true" ma:fieldsID="4cd241a75d30b0256f7904c569cf936a" ns2:_="" ns3:_="">
    <xsd:import namespace="3ea7c3ca-9969-4ded-ac61-8deaeaba7a27"/>
    <xsd:import namespace="ba5a228f-49c6-4dd5-bb63-7237084f0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7c3ca-9969-4ded-ac61-8deaeaba7a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ee0a7d4-03bd-457a-9d9a-0899bbec8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a228f-49c6-4dd5-bb63-7237084f0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149b4c2-3b80-445a-a6df-93c609116d0c}" ma:internalName="TaxCatchAll" ma:showField="CatchAllData" ma:web="ba5a228f-49c6-4dd5-bb63-7237084f0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5a228f-49c6-4dd5-bb63-7237084f06ed" xsi:nil="true"/>
    <lcf76f155ced4ddcb4097134ff3c332f xmlns="3ea7c3ca-9969-4ded-ac61-8deaeaba7a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8A5EA6-A077-4E30-AF29-AC45475A0016}"/>
</file>

<file path=customXml/itemProps2.xml><?xml version="1.0" encoding="utf-8"?>
<ds:datastoreItem xmlns:ds="http://schemas.openxmlformats.org/officeDocument/2006/customXml" ds:itemID="{0C416465-B158-43E1-A18D-2503DC5BE9F6}"/>
</file>

<file path=customXml/itemProps3.xml><?xml version="1.0" encoding="utf-8"?>
<ds:datastoreItem xmlns:ds="http://schemas.openxmlformats.org/officeDocument/2006/customXml" ds:itemID="{D6570EA7-B279-436D-BCA4-7650DAB9256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Juillerat Pierre-Alain</dc:creator>
  <cp:lastModifiedBy>Juillerat Pierre-Alain</cp:lastModifiedBy>
  <dcterms:created xsi:type="dcterms:W3CDTF">2025-09-10T06:53:19Z</dcterms:created>
  <dcterms:modified xsi:type="dcterms:W3CDTF">2025-09-10T06:58:20Z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0x0101009D566F1F2FFD0B409125AF21A7292046</vt:lpwstr>
  </property>
</Properties>
</file>